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DO-2025r\ZOO-U-U-Świadcz.usług poleg.na dozor.terenu i obiekt.oraz całodobowej obsłudze portierni-Toruń Gł. i Włocławek-10.2025\"/>
    </mc:Choice>
  </mc:AlternateContent>
  <xr:revisionPtr revIDLastSave="0" documentId="8_{9AC7FB55-46E6-4465-A25B-734046D0A2AF}" xr6:coauthVersionLast="47" xr6:coauthVersionMax="47" xr10:uidLastSave="{00000000-0000-0000-0000-000000000000}"/>
  <bookViews>
    <workbookView xWindow="-120" yWindow="-120" windowWidth="29040" windowHeight="15720" firstSheet="2" activeTab="3" xr2:uid="{00000000-000D-0000-FFFF-FFFF00000000}"/>
  </bookViews>
  <sheets>
    <sheet name="Sprzątanie 2020" sheetId="8" state="hidden" r:id="rId1"/>
    <sheet name="Dozorowanie (2)" sheetId="6" state="hidden" r:id="rId2"/>
    <sheet name="DOZOROWANIE 2025-2027" sheetId="11" r:id="rId3"/>
    <sheet name="DOZOROWANIE 2025-2027 T" sheetId="10" r:id="rId4"/>
    <sheet name="DOZOROWANIE 2020" sheetId="1" state="hidden" r:id="rId5"/>
    <sheet name="Arkusz1 (2)" sheetId="3" state="hidden" r:id="rId6"/>
    <sheet name="Dozorowanie IZ" sheetId="9" state="hidden" r:id="rId7"/>
    <sheet name="Kotłownie (2)" sheetId="7" state="hidden" r:id="rId8"/>
    <sheet name="Kotłownie" sheetId="5" state="hidden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1" l="1"/>
  <c r="E33" i="11"/>
  <c r="C33" i="11"/>
  <c r="G32" i="10"/>
  <c r="G33" i="10"/>
  <c r="C33" i="10"/>
  <c r="D33" i="10"/>
  <c r="E21" i="11"/>
  <c r="E22" i="11"/>
  <c r="E23" i="11"/>
  <c r="E24" i="11"/>
  <c r="E25" i="11"/>
  <c r="E26" i="11"/>
  <c r="E27" i="11"/>
  <c r="E28" i="11"/>
  <c r="E29" i="11"/>
  <c r="E30" i="11"/>
  <c r="E31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G31" i="10"/>
  <c r="G8" i="10" l="1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F29" i="1" l="1"/>
  <c r="H6" i="1" s="1"/>
  <c r="G13" i="1"/>
  <c r="H7" i="1" s="1"/>
  <c r="E9" i="1"/>
  <c r="H5" i="1" s="1"/>
  <c r="I33" i="10" l="1"/>
  <c r="H8" i="1"/>
  <c r="L27" i="9"/>
  <c r="L13" i="9"/>
  <c r="H47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6" i="9" l="1"/>
  <c r="E5" i="9"/>
  <c r="E4" i="9"/>
  <c r="E40" i="9" l="1"/>
  <c r="E15" i="8"/>
  <c r="E14" i="8"/>
  <c r="E13" i="8"/>
  <c r="E12" i="8"/>
  <c r="E11" i="8"/>
  <c r="E10" i="8"/>
  <c r="E9" i="8"/>
  <c r="E8" i="8"/>
  <c r="E7" i="8"/>
  <c r="E6" i="8"/>
  <c r="E5" i="8"/>
  <c r="E4" i="8"/>
  <c r="E16" i="8" l="1"/>
  <c r="E26" i="7" l="1"/>
  <c r="E25" i="7"/>
  <c r="E24" i="7"/>
  <c r="E23" i="7"/>
  <c r="E22" i="7"/>
  <c r="E21" i="7"/>
  <c r="E20" i="7"/>
  <c r="E19" i="7"/>
  <c r="E18" i="7"/>
  <c r="E17" i="7"/>
  <c r="E16" i="7"/>
  <c r="E14" i="7"/>
  <c r="E13" i="7"/>
  <c r="E12" i="7"/>
  <c r="E11" i="7"/>
  <c r="E10" i="7"/>
  <c r="E9" i="7"/>
  <c r="E8" i="7"/>
  <c r="E6" i="7"/>
  <c r="E5" i="7"/>
  <c r="E4" i="7"/>
  <c r="E7" i="7" s="1"/>
  <c r="F7" i="7" s="1"/>
  <c r="E15" i="7" l="1"/>
  <c r="F15" i="7" s="1"/>
  <c r="E27" i="7"/>
  <c r="F27" i="7" s="1"/>
  <c r="F28" i="7" s="1"/>
  <c r="E28" i="6"/>
  <c r="E27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29" i="6" l="1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25" i="5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4" i="3"/>
  <c r="G31" i="3" l="1"/>
  <c r="E37" i="3" s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5" i="1"/>
  <c r="D41" i="1" l="1"/>
</calcChain>
</file>

<file path=xl/sharedStrings.xml><?xml version="1.0" encoding="utf-8"?>
<sst xmlns="http://schemas.openxmlformats.org/spreadsheetml/2006/main" count="366" uniqueCount="102">
  <si>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</si>
  <si>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</si>
  <si>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</si>
  <si>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</si>
  <si>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</si>
  <si>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</si>
  <si>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</si>
  <si>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</si>
  <si>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 xml:space="preserve">październik </t>
  </si>
  <si>
    <t>listopad</t>
  </si>
  <si>
    <t>grudzień 2019</t>
  </si>
  <si>
    <t>styczeń 2020</t>
  </si>
  <si>
    <t xml:space="preserve"> </t>
  </si>
  <si>
    <t>sierpień 2020</t>
  </si>
  <si>
    <t>Miesiąc</t>
  </si>
  <si>
    <t>Ilość dni w miesiącu</t>
  </si>
  <si>
    <t>ilość godzin w dobie</t>
  </si>
  <si>
    <t>Ilośc godzin w ciągu miesiąca</t>
  </si>
  <si>
    <t xml:space="preserve">  OSZACOWANIE WARTOŚĆ PRZEDMIOTU ZAMÓWIENIA</t>
  </si>
  <si>
    <t>Ilość dni roboczych</t>
  </si>
  <si>
    <t>grudzień 2020</t>
  </si>
  <si>
    <t>styczeń 2021</t>
  </si>
  <si>
    <t>maj 2021</t>
  </si>
  <si>
    <t>Przyjęta stawka roboczogodziny  netto     - 17,00zł</t>
  </si>
  <si>
    <t>Wartość zamówienia                     278 664 ,00zł netto</t>
  </si>
  <si>
    <t xml:space="preserve">od 15.10.2019 </t>
  </si>
  <si>
    <t>od 15.10.2020</t>
  </si>
  <si>
    <t xml:space="preserve"> listopad </t>
  </si>
  <si>
    <t xml:space="preserve">grudzień </t>
  </si>
  <si>
    <t>od 15.10.2021</t>
  </si>
  <si>
    <t>styczeń 2022</t>
  </si>
  <si>
    <t>Przyjęta stawka roboczogodziny  netto     -17,00 zł</t>
  </si>
  <si>
    <t>Wartość zamówienia      dla zadania nr 1        241 128,00 zł netto</t>
  </si>
  <si>
    <t>Sporządziła; Joanna Jaskólska</t>
  </si>
  <si>
    <t>Kalkulacja na świadczenie usługi obsługi kotłoiwni wodnych na terenie Zakładu Linii Kolejowych w Bydgoszczy w sezonie grzewczym od 15.10.2019 do 30.04.2022r</t>
  </si>
  <si>
    <t>Wartość zamówienia      dla zadania nr 2        241 128,00 zł netto</t>
  </si>
  <si>
    <t>Łączna oszacowana wartość zamówienia       482 256,00 zł netto</t>
  </si>
  <si>
    <t>lipiec 2019</t>
  </si>
  <si>
    <t>sierpień 2019</t>
  </si>
  <si>
    <t>wrzesień 2019</t>
  </si>
  <si>
    <t>Pażdiernik 2019</t>
  </si>
  <si>
    <t>listopad 2019</t>
  </si>
  <si>
    <t>Grudzień 2019</t>
  </si>
  <si>
    <t>Luty 2020</t>
  </si>
  <si>
    <t>marzec 2020</t>
  </si>
  <si>
    <t>Styczeń 2020</t>
  </si>
  <si>
    <t>kwiecień 2020</t>
  </si>
  <si>
    <t>maj 2020</t>
  </si>
  <si>
    <t>czerwiec 2020</t>
  </si>
  <si>
    <t>lipiec 2020</t>
  </si>
  <si>
    <t>wrzesień 2020</t>
  </si>
  <si>
    <t>październik 2020</t>
  </si>
  <si>
    <t>listopad 2020</t>
  </si>
  <si>
    <t>marzec 2021</t>
  </si>
  <si>
    <t>luty 2021</t>
  </si>
  <si>
    <t>kwiecień 2021</t>
  </si>
  <si>
    <t>czerwiec 2021</t>
  </si>
  <si>
    <t>Przyjęta stawka roboczogodziny  netto   w 2019r  -18,50 zł</t>
  </si>
  <si>
    <t>Przyjęta stawka roboczogodziny  netto   w 2020r   -20,15 zł</t>
  </si>
  <si>
    <t>Przyjęta stawka roboczogodziny  netto   w 2021 i 2022r - 21,80 zł.</t>
  </si>
  <si>
    <t>Wartość zamówienia      dla zadania nr 1        295 232,40 zł netto</t>
  </si>
  <si>
    <t>Wartość zamówienia      dla zadania nr 2        295 232,40 zł netto</t>
  </si>
  <si>
    <t>Łączna oszacowana wartość zamówienia        590 464 ,80 zł netto</t>
  </si>
  <si>
    <t>Przyjęta stawka roboczogodziny  netto     -15,00 zł</t>
  </si>
  <si>
    <t>Łączna oszacowana wartość zamówienia       15420,00 zł netto</t>
  </si>
  <si>
    <t>Kwiecień</t>
  </si>
  <si>
    <t>Maj</t>
  </si>
  <si>
    <t>Czerwiec</t>
  </si>
  <si>
    <t>Sierpień</t>
  </si>
  <si>
    <t>październik</t>
  </si>
  <si>
    <t xml:space="preserve">listopad </t>
  </si>
  <si>
    <t>Kwiecień 2020</t>
  </si>
  <si>
    <t>styczeń 2023</t>
  </si>
  <si>
    <t>Przyjęta stawka roboczogodziny  netto   w 2023r   -22,15 zł</t>
  </si>
  <si>
    <t>Wartość zamówienia 198.422,40 zł. netto</t>
  </si>
  <si>
    <t>Kalkulacja na świadczenie usługi polegającej na ochronie fizycznej budynku administracyjno-biurowego Zakładu Linii Kolejowych w Bydgoszczy przy ul. Zygmunta Augusta 1  od 01.04.2020 do 30.03.2023r</t>
  </si>
  <si>
    <t>dnia 20.02.2020r</t>
  </si>
  <si>
    <t xml:space="preserve"> wrzesień 2020</t>
  </si>
  <si>
    <t xml:space="preserve"> listopad</t>
  </si>
  <si>
    <t xml:space="preserve">sierpień </t>
  </si>
  <si>
    <t>2021 i 2022</t>
  </si>
  <si>
    <t>IZDK9-216-25/2020</t>
  </si>
  <si>
    <t>Bydgoszcz, dnia 05.08.2020</t>
  </si>
  <si>
    <t>Wartość zamówienia  568 536,00 zł.</t>
  </si>
  <si>
    <t>Wartość roboczogodzin</t>
  </si>
  <si>
    <t>Razem</t>
  </si>
  <si>
    <t>ilość godzin w dobie dni robocze</t>
  </si>
  <si>
    <t xml:space="preserve">Ilośc godzin w ciągu miesiąca </t>
  </si>
  <si>
    <t xml:space="preserve">Ilość dni roboczych w miesiącu </t>
  </si>
  <si>
    <t>Ilość świąt w miesiącu</t>
  </si>
  <si>
    <t>Ilośc godzin w dobie święta</t>
  </si>
  <si>
    <t>Razem :</t>
  </si>
  <si>
    <t>Oszacowanie wartości przedmiotu zamówienia w lokalizacji Toruń ul. Kujawska 1</t>
  </si>
  <si>
    <t>oraz Włocławek ul. Dojazdowa 1</t>
  </si>
  <si>
    <t>Rok</t>
  </si>
  <si>
    <t>2025</t>
  </si>
  <si>
    <t xml:space="preserve">styczeń </t>
  </si>
  <si>
    <t>Oszacowanie wartości przedmiotu zamówienia w lokalizacji Inowrocław ul. Magazynowa 8</t>
  </si>
  <si>
    <t xml:space="preserve">Ilość dni  w miesiącu </t>
  </si>
  <si>
    <t xml:space="preserve">Ilośc godzin </t>
  </si>
  <si>
    <t>2026</t>
  </si>
  <si>
    <t>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</si>
</sst>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2" fontId="0" fillId="0" borderId="0" xfId="0" applyNumberFormat="1"/>
    <xf numFmtId="2" fontId="1" fillId="0" borderId="0" xfId="0" applyNumberFormat="1" applyFont="1"/>
    <xf numFmtId="49" fontId="0" fillId="0" borderId="4" xfId="0" applyNumberFormat="1" applyBorder="1"/>
    <xf numFmtId="0" fontId="0" fillId="0" borderId="4" xfId="0" applyBorder="1"/>
    <xf numFmtId="49" fontId="0" fillId="0" borderId="3" xfId="0" applyNumberFormat="1" applyBorder="1"/>
    <xf numFmtId="0" fontId="0" fillId="0" borderId="3" xfId="0" applyBorder="1"/>
    <xf numFmtId="49" fontId="1" fillId="0" borderId="1" xfId="0" applyNumberFormat="1" applyFont="1" applyBorder="1"/>
    <xf numFmtId="2" fontId="0" fillId="0" borderId="1" xfId="0" applyNumberFormat="1" applyBorder="1"/>
    <xf numFmtId="2" fontId="1" fillId="0" borderId="1" xfId="0" applyNumberFormat="1" applyFont="1" applyBorder="1"/>
    <xf numFmtId="2" fontId="0" fillId="0" borderId="5" xfId="0" applyNumberFormat="1" applyBorder="1"/>
    <xf numFmtId="2" fontId="1" fillId="0" borderId="5" xfId="0" applyNumberFormat="1" applyFont="1" applyBorder="1"/>
    <xf numFmtId="0" fontId="1" fillId="0" borderId="5" xfId="0" applyFont="1" applyBorder="1"/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/>
    <xf numFmtId="0" fontId="1" fillId="0" borderId="2" xfId="0" applyFont="1" applyBorder="1" applyAlignment="1">
      <alignment horizontal="center"/>
    </xf>
    <xf numFmtId="4" fontId="0" fillId="0" borderId="1" xfId="0" applyNumberFormat="1" applyBorder="1"/>
    <xf numFmtId="4" fontId="0" fillId="0" borderId="3" xfId="0" applyNumberFormat="1" applyBorder="1"/>
    <xf numFmtId="4" fontId="0" fillId="0" borderId="6" xfId="0" applyNumberFormat="1" applyBorder="1"/>
    <xf numFmtId="4" fontId="0" fillId="0" borderId="4" xfId="0" applyNumberFormat="1" applyBorder="1"/>
    <xf numFmtId="4" fontId="0" fillId="2" borderId="4" xfId="0" applyNumberFormat="1" applyFill="1" applyBorder="1"/>
    <xf numFmtId="4" fontId="0" fillId="2" borderId="3" xfId="0" applyNumberFormat="1" applyFill="1" applyBorder="1"/>
    <xf numFmtId="4" fontId="1" fillId="0" borderId="4" xfId="0" applyNumberFormat="1" applyFont="1" applyBorder="1"/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/>
    <xf numFmtId="3" fontId="0" fillId="0" borderId="1" xfId="0" applyNumberFormat="1" applyBorder="1"/>
    <xf numFmtId="3" fontId="0" fillId="0" borderId="3" xfId="0" applyNumberFormat="1" applyBorder="1"/>
    <xf numFmtId="3" fontId="0" fillId="0" borderId="4" xfId="0" applyNumberFormat="1" applyBorder="1"/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3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4" fontId="0" fillId="0" borderId="7" xfId="0" applyNumberFormat="1" applyBorder="1"/>
    <xf numFmtId="49" fontId="1" fillId="0" borderId="0" xfId="0" applyNumberFormat="1" applyFont="1"/>
    <xf numFmtId="3" fontId="0" fillId="0" borderId="0" xfId="0" applyNumberFormat="1"/>
    <xf numFmtId="4" fontId="0" fillId="0" borderId="0" xfId="0" applyNumberFormat="1"/>
    <xf numFmtId="4" fontId="1" fillId="0" borderId="0" xfId="0" applyNumberFormat="1" applyFont="1"/>
    <xf numFmtId="3" fontId="0" fillId="0" borderId="8" xfId="0" applyNumberFormat="1" applyBorder="1"/>
    <xf numFmtId="49" fontId="0" fillId="0" borderId="1" xfId="0" applyNumberFormat="1" applyBorder="1" applyAlignment="1">
      <alignment horizontal="right"/>
    </xf>
    <xf numFmtId="49" fontId="0" fillId="0" borderId="3" xfId="0" applyNumberFormat="1" applyBorder="1" applyAlignment="1">
      <alignment horizontal="right"/>
    </xf>
    <xf numFmtId="49" fontId="0" fillId="0" borderId="4" xfId="0" applyNumberFormat="1" applyBorder="1" applyAlignment="1">
      <alignment horizontal="right"/>
    </xf>
    <xf numFmtId="49" fontId="1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49" fontId="1" fillId="0" borderId="9" xfId="0" applyNumberFormat="1" applyFont="1" applyBorder="1"/>
    <xf numFmtId="3" fontId="0" fillId="0" borderId="9" xfId="0" applyNumberFormat="1" applyBorder="1"/>
    <xf numFmtId="4" fontId="0" fillId="0" borderId="9" xfId="0" applyNumberFormat="1" applyBorder="1"/>
    <xf numFmtId="4" fontId="0" fillId="2" borderId="9" xfId="0" applyNumberFormat="1" applyFill="1" applyBorder="1"/>
    <xf numFmtId="4" fontId="0" fillId="2" borderId="1" xfId="0" applyNumberFormat="1" applyFill="1" applyBorder="1"/>
    <xf numFmtId="4" fontId="0" fillId="2" borderId="0" xfId="0" applyNumberFormat="1" applyFill="1"/>
    <xf numFmtId="0" fontId="1" fillId="0" borderId="2" xfId="0" applyFont="1" applyBorder="1" applyAlignment="1">
      <alignment horizontal="center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G32"/>
  <sheetViews>
    <sheetView workbookViewId="0">
      <selection activeCell="J9" sqref="J9"/>
    </sheetView>
  </sheetViews>
  <sheetFormatPr defaultRowHeight="15" x14ac:dyDescent="0.25"/>
  <cols>
    <col min="2" max="2" width="18.85546875" customWidth="1"/>
    <col min="4" max="4" width="19.42578125" customWidth="1"/>
    <col min="5" max="5" width="16.5703125" customWidth="1"/>
    <col min="7" max="7" width="11.85546875" customWidth="1"/>
    <col min="8" max="8" width="29.140625" customWidth="1"/>
  </cols>
  <sheetData>
    <row r="2" spans="2:7" ht="63" customHeight="1" x14ac:dyDescent="0.25">
      <c r="B2" s="57" t="s">
        <v>34</v>
      </c>
      <c r="C2" s="57"/>
      <c r="D2" s="57"/>
      <c r="E2" s="57"/>
    </row>
    <row r="3" spans="2:7" ht="49.5" customHeight="1" x14ac:dyDescent="0.25">
      <c r="B3" s="2" t="s">
        <v>14</v>
      </c>
      <c r="C3" s="2" t="s">
        <v>15</v>
      </c>
      <c r="D3" s="2" t="s">
        <v>16</v>
      </c>
      <c r="E3" s="2" t="s">
        <v>17</v>
      </c>
    </row>
    <row r="4" spans="2:7" x14ac:dyDescent="0.25">
      <c r="B4" s="3" t="s">
        <v>45</v>
      </c>
      <c r="C4" s="4">
        <v>24</v>
      </c>
      <c r="D4" s="4">
        <v>4</v>
      </c>
      <c r="E4" s="4">
        <f t="shared" ref="E4:E15" si="0">D4*C4</f>
        <v>96</v>
      </c>
    </row>
    <row r="5" spans="2:7" x14ac:dyDescent="0.25">
      <c r="B5" s="3" t="s">
        <v>43</v>
      </c>
      <c r="C5" s="4">
        <v>20</v>
      </c>
      <c r="D5" s="4">
        <v>4</v>
      </c>
      <c r="E5" s="4">
        <f t="shared" si="0"/>
        <v>80</v>
      </c>
    </row>
    <row r="6" spans="2:7" x14ac:dyDescent="0.25">
      <c r="B6" s="3" t="s">
        <v>44</v>
      </c>
      <c r="C6" s="4">
        <v>22</v>
      </c>
      <c r="D6" s="4">
        <v>4</v>
      </c>
      <c r="E6" s="4">
        <f t="shared" si="0"/>
        <v>88</v>
      </c>
    </row>
    <row r="7" spans="2:7" x14ac:dyDescent="0.25">
      <c r="B7" s="3" t="s">
        <v>46</v>
      </c>
      <c r="C7" s="4">
        <v>22</v>
      </c>
      <c r="D7" s="4">
        <v>4</v>
      </c>
      <c r="E7" s="4">
        <f t="shared" si="0"/>
        <v>88</v>
      </c>
    </row>
    <row r="8" spans="2:7" x14ac:dyDescent="0.25">
      <c r="B8" s="3" t="s">
        <v>47</v>
      </c>
      <c r="C8" s="4">
        <v>20</v>
      </c>
      <c r="D8" s="4">
        <v>4</v>
      </c>
      <c r="E8" s="4">
        <f t="shared" si="0"/>
        <v>80</v>
      </c>
    </row>
    <row r="9" spans="2:7" x14ac:dyDescent="0.25">
      <c r="B9" s="3" t="s">
        <v>48</v>
      </c>
      <c r="C9" s="4">
        <v>22</v>
      </c>
      <c r="D9" s="4">
        <v>4</v>
      </c>
      <c r="E9" s="4">
        <f t="shared" si="0"/>
        <v>88</v>
      </c>
    </row>
    <row r="10" spans="2:7" x14ac:dyDescent="0.25">
      <c r="B10" s="3" t="s">
        <v>49</v>
      </c>
      <c r="C10" s="4">
        <v>22</v>
      </c>
      <c r="D10" s="4">
        <v>4</v>
      </c>
      <c r="E10" s="4">
        <f t="shared" si="0"/>
        <v>88</v>
      </c>
    </row>
    <row r="11" spans="2:7" x14ac:dyDescent="0.25">
      <c r="B11" s="3" t="s">
        <v>13</v>
      </c>
      <c r="C11" s="4">
        <v>20</v>
      </c>
      <c r="D11" s="4">
        <v>4</v>
      </c>
      <c r="E11" s="4">
        <f t="shared" si="0"/>
        <v>80</v>
      </c>
    </row>
    <row r="12" spans="2:7" x14ac:dyDescent="0.25">
      <c r="B12" s="3" t="s">
        <v>50</v>
      </c>
      <c r="C12" s="4">
        <v>24</v>
      </c>
      <c r="D12" s="4">
        <v>4</v>
      </c>
      <c r="E12" s="4">
        <f t="shared" si="0"/>
        <v>96</v>
      </c>
    </row>
    <row r="13" spans="2:7" x14ac:dyDescent="0.25">
      <c r="B13" s="3" t="s">
        <v>51</v>
      </c>
      <c r="C13" s="4">
        <v>22</v>
      </c>
      <c r="D13" s="4">
        <v>4</v>
      </c>
      <c r="E13" s="4">
        <f t="shared" si="0"/>
        <v>88</v>
      </c>
    </row>
    <row r="14" spans="2:7" x14ac:dyDescent="0.25">
      <c r="B14" s="3" t="s">
        <v>52</v>
      </c>
      <c r="C14" s="4">
        <v>20</v>
      </c>
      <c r="D14" s="4">
        <v>4</v>
      </c>
      <c r="E14" s="4">
        <f t="shared" si="0"/>
        <v>80</v>
      </c>
    </row>
    <row r="15" spans="2:7" x14ac:dyDescent="0.25">
      <c r="B15" s="3" t="s">
        <v>20</v>
      </c>
      <c r="C15" s="4">
        <v>19</v>
      </c>
      <c r="D15" s="4">
        <v>4</v>
      </c>
      <c r="E15" s="4">
        <f t="shared" si="0"/>
        <v>76</v>
      </c>
    </row>
    <row r="16" spans="2:7" x14ac:dyDescent="0.25">
      <c r="B16" s="3" t="s">
        <v>12</v>
      </c>
      <c r="C16" s="4"/>
      <c r="D16" s="4"/>
      <c r="E16" s="4">
        <f>SUM(E4:E15)</f>
        <v>1028</v>
      </c>
      <c r="G16" t="s">
        <v>12</v>
      </c>
    </row>
    <row r="17" spans="1:7" x14ac:dyDescent="0.25">
      <c r="B17" s="1" t="s">
        <v>12</v>
      </c>
    </row>
    <row r="18" spans="1:7" x14ac:dyDescent="0.25">
      <c r="B18" s="58" t="s">
        <v>63</v>
      </c>
      <c r="C18" s="58"/>
      <c r="D18" s="58"/>
      <c r="E18" s="58"/>
      <c r="F18" s="58"/>
      <c r="G18" s="58"/>
    </row>
    <row r="19" spans="1:7" x14ac:dyDescent="0.25">
      <c r="B19" s="1" t="s">
        <v>12</v>
      </c>
    </row>
    <row r="20" spans="1:7" x14ac:dyDescent="0.25">
      <c r="B20" s="59"/>
      <c r="C20" s="59"/>
      <c r="D20" s="59"/>
      <c r="E20" s="59"/>
      <c r="F20" s="5"/>
    </row>
    <row r="21" spans="1:7" x14ac:dyDescent="0.25">
      <c r="B21" s="59"/>
      <c r="C21" s="59"/>
      <c r="D21" s="59"/>
      <c r="E21" s="59"/>
    </row>
    <row r="22" spans="1:7" x14ac:dyDescent="0.25">
      <c r="B22" s="5" t="s">
        <v>64</v>
      </c>
      <c r="C22" s="5"/>
      <c r="D22" s="5"/>
      <c r="E22" s="5"/>
    </row>
    <row r="24" spans="1:7" x14ac:dyDescent="0.25">
      <c r="A24" t="s">
        <v>33</v>
      </c>
    </row>
    <row r="32" spans="1:7" x14ac:dyDescent="0.25">
      <c r="G32">
        <v>8</v>
      </c>
    </row>
  </sheetData>
  <mergeCells count="4">
    <mergeCell ref="B2:E2"/>
    <mergeCell ref="B18:G18"/>
    <mergeCell ref="B20:E20"/>
    <mergeCell ref="B21:E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2:G45"/>
  <sheetViews>
    <sheetView workbookViewId="0">
      <selection activeCell="C11" sqref="C11"/>
    </sheetView>
  </sheetViews>
  <sheetFormatPr defaultRowHeight="15" x14ac:dyDescent="0.25"/>
  <cols>
    <col min="2" max="2" width="18.85546875" customWidth="1"/>
    <col min="4" max="4" width="19.42578125" customWidth="1"/>
    <col min="5" max="5" width="16.5703125" customWidth="1"/>
    <col min="7" max="7" width="11.85546875" customWidth="1"/>
    <col min="8" max="8" width="29.140625" customWidth="1"/>
  </cols>
  <sheetData>
    <row r="2" spans="2:5" ht="63" customHeight="1" x14ac:dyDescent="0.25">
      <c r="B2" s="57" t="s">
        <v>34</v>
      </c>
      <c r="C2" s="57"/>
      <c r="D2" s="57"/>
      <c r="E2" s="57"/>
    </row>
    <row r="3" spans="2:5" ht="49.5" customHeight="1" x14ac:dyDescent="0.25">
      <c r="B3" s="2" t="s">
        <v>14</v>
      </c>
      <c r="C3" s="2" t="s">
        <v>15</v>
      </c>
      <c r="D3" s="2" t="s">
        <v>16</v>
      </c>
      <c r="E3" s="2" t="s">
        <v>17</v>
      </c>
    </row>
    <row r="4" spans="2:5" x14ac:dyDescent="0.25">
      <c r="B4" s="3" t="s">
        <v>37</v>
      </c>
      <c r="C4" s="4">
        <v>31</v>
      </c>
      <c r="D4" s="4">
        <v>24</v>
      </c>
      <c r="E4" s="4">
        <f t="shared" ref="E4:E28" si="0">D4*C4</f>
        <v>744</v>
      </c>
    </row>
    <row r="5" spans="2:5" x14ac:dyDescent="0.25">
      <c r="B5" s="3" t="s">
        <v>38</v>
      </c>
      <c r="C5" s="4">
        <v>31</v>
      </c>
      <c r="D5" s="4">
        <v>24</v>
      </c>
      <c r="E5" s="4">
        <f t="shared" si="0"/>
        <v>744</v>
      </c>
    </row>
    <row r="6" spans="2:5" x14ac:dyDescent="0.25">
      <c r="B6" s="3" t="s">
        <v>39</v>
      </c>
      <c r="C6" s="4">
        <v>30</v>
      </c>
      <c r="D6" s="4">
        <v>24</v>
      </c>
      <c r="E6" s="4">
        <f t="shared" si="0"/>
        <v>720</v>
      </c>
    </row>
    <row r="7" spans="2:5" x14ac:dyDescent="0.25">
      <c r="B7" s="3" t="s">
        <v>40</v>
      </c>
      <c r="C7" s="4">
        <v>31</v>
      </c>
      <c r="D7" s="4">
        <v>24</v>
      </c>
      <c r="E7" s="4">
        <f t="shared" si="0"/>
        <v>744</v>
      </c>
    </row>
    <row r="8" spans="2:5" x14ac:dyDescent="0.25">
      <c r="B8" s="3" t="s">
        <v>41</v>
      </c>
      <c r="C8" s="4">
        <v>30</v>
      </c>
      <c r="D8" s="4">
        <v>24</v>
      </c>
      <c r="E8" s="4">
        <f t="shared" si="0"/>
        <v>720</v>
      </c>
    </row>
    <row r="9" spans="2:5" x14ac:dyDescent="0.25">
      <c r="B9" s="3" t="s">
        <v>42</v>
      </c>
      <c r="C9" s="4">
        <v>31</v>
      </c>
      <c r="D9" s="4">
        <v>24</v>
      </c>
      <c r="E9" s="4">
        <f t="shared" si="0"/>
        <v>744</v>
      </c>
    </row>
    <row r="10" spans="2:5" x14ac:dyDescent="0.25">
      <c r="B10" s="3" t="s">
        <v>45</v>
      </c>
      <c r="C10" s="4">
        <v>31</v>
      </c>
      <c r="D10" s="4">
        <v>24</v>
      </c>
      <c r="E10" s="4">
        <f t="shared" si="0"/>
        <v>744</v>
      </c>
    </row>
    <row r="11" spans="2:5" x14ac:dyDescent="0.25">
      <c r="B11" s="3" t="s">
        <v>43</v>
      </c>
      <c r="C11" s="4">
        <v>17</v>
      </c>
      <c r="D11" s="4">
        <v>24</v>
      </c>
      <c r="E11" s="4">
        <f t="shared" si="0"/>
        <v>408</v>
      </c>
    </row>
    <row r="12" spans="2:5" x14ac:dyDescent="0.25">
      <c r="B12" s="3" t="s">
        <v>44</v>
      </c>
      <c r="C12" s="4">
        <v>30</v>
      </c>
      <c r="D12" s="4">
        <v>24</v>
      </c>
      <c r="E12" s="4">
        <f t="shared" si="0"/>
        <v>720</v>
      </c>
    </row>
    <row r="13" spans="2:5" x14ac:dyDescent="0.25">
      <c r="B13" s="3" t="s">
        <v>46</v>
      </c>
      <c r="C13" s="4">
        <v>31</v>
      </c>
      <c r="D13" s="4">
        <v>24</v>
      </c>
      <c r="E13" s="4">
        <f t="shared" si="0"/>
        <v>744</v>
      </c>
    </row>
    <row r="14" spans="2:5" x14ac:dyDescent="0.25">
      <c r="B14" s="3" t="s">
        <v>47</v>
      </c>
      <c r="C14" s="4">
        <v>30</v>
      </c>
      <c r="D14" s="4">
        <v>24</v>
      </c>
      <c r="E14" s="4">
        <f t="shared" si="0"/>
        <v>720</v>
      </c>
    </row>
    <row r="15" spans="2:5" x14ac:dyDescent="0.25">
      <c r="B15" s="3" t="s">
        <v>48</v>
      </c>
      <c r="C15" s="4">
        <v>28</v>
      </c>
      <c r="D15" s="4">
        <v>24</v>
      </c>
      <c r="E15" s="4">
        <f t="shared" si="0"/>
        <v>672</v>
      </c>
    </row>
    <row r="16" spans="2:5" x14ac:dyDescent="0.25">
      <c r="B16" s="3" t="s">
        <v>49</v>
      </c>
      <c r="C16" s="4">
        <v>31</v>
      </c>
      <c r="D16" s="4">
        <v>24</v>
      </c>
      <c r="E16" s="4">
        <f t="shared" si="0"/>
        <v>744</v>
      </c>
    </row>
    <row r="17" spans="2:7" x14ac:dyDescent="0.25">
      <c r="B17" s="3" t="s">
        <v>13</v>
      </c>
      <c r="C17" s="4">
        <v>30</v>
      </c>
      <c r="D17" s="4">
        <v>24</v>
      </c>
      <c r="E17" s="4">
        <f t="shared" si="0"/>
        <v>720</v>
      </c>
    </row>
    <row r="18" spans="2:7" x14ac:dyDescent="0.25">
      <c r="B18" s="3" t="s">
        <v>50</v>
      </c>
      <c r="C18" s="4">
        <v>17</v>
      </c>
      <c r="D18" s="4">
        <v>24</v>
      </c>
      <c r="E18" s="4">
        <f t="shared" si="0"/>
        <v>408</v>
      </c>
    </row>
    <row r="19" spans="2:7" x14ac:dyDescent="0.25">
      <c r="B19" s="3" t="s">
        <v>51</v>
      </c>
      <c r="C19" s="4">
        <v>30</v>
      </c>
      <c r="D19" s="4">
        <v>24</v>
      </c>
      <c r="E19" s="4">
        <f t="shared" si="0"/>
        <v>720</v>
      </c>
    </row>
    <row r="20" spans="2:7" x14ac:dyDescent="0.25">
      <c r="B20" s="3" t="s">
        <v>52</v>
      </c>
      <c r="C20" s="4">
        <v>31</v>
      </c>
      <c r="D20" s="4">
        <v>24</v>
      </c>
      <c r="E20" s="4">
        <f t="shared" si="0"/>
        <v>744</v>
      </c>
    </row>
    <row r="21" spans="2:7" x14ac:dyDescent="0.25">
      <c r="B21" s="3" t="s">
        <v>20</v>
      </c>
      <c r="C21" s="4">
        <v>30</v>
      </c>
      <c r="D21" s="4">
        <v>24</v>
      </c>
      <c r="E21" s="4">
        <f t="shared" si="0"/>
        <v>720</v>
      </c>
    </row>
    <row r="22" spans="2:7" x14ac:dyDescent="0.25">
      <c r="B22" s="3" t="s">
        <v>21</v>
      </c>
      <c r="C22" s="4">
        <v>28</v>
      </c>
      <c r="D22" s="4">
        <v>24</v>
      </c>
      <c r="E22" s="4">
        <f t="shared" si="0"/>
        <v>672</v>
      </c>
    </row>
    <row r="23" spans="2:7" x14ac:dyDescent="0.25">
      <c r="B23" s="3" t="s">
        <v>54</v>
      </c>
      <c r="C23" s="4"/>
      <c r="D23" s="4"/>
      <c r="E23" s="4"/>
    </row>
    <row r="24" spans="2:7" x14ac:dyDescent="0.25">
      <c r="B24" s="3" t="s">
        <v>53</v>
      </c>
      <c r="C24" s="4"/>
      <c r="D24" s="4"/>
      <c r="E24" s="4"/>
    </row>
    <row r="25" spans="2:7" x14ac:dyDescent="0.25">
      <c r="B25" s="3" t="s">
        <v>55</v>
      </c>
      <c r="C25" s="4"/>
      <c r="D25" s="4"/>
      <c r="E25" s="4"/>
    </row>
    <row r="26" spans="2:7" x14ac:dyDescent="0.25">
      <c r="B26" s="3" t="s">
        <v>22</v>
      </c>
      <c r="C26" s="4"/>
      <c r="D26" s="4"/>
      <c r="E26" s="4"/>
    </row>
    <row r="27" spans="2:7" x14ac:dyDescent="0.25">
      <c r="B27" s="3" t="s">
        <v>56</v>
      </c>
      <c r="C27" s="4">
        <v>31</v>
      </c>
      <c r="D27" s="4">
        <v>24</v>
      </c>
      <c r="E27" s="4">
        <f t="shared" si="0"/>
        <v>744</v>
      </c>
    </row>
    <row r="28" spans="2:7" x14ac:dyDescent="0.25">
      <c r="B28" s="3"/>
      <c r="C28" s="4">
        <v>30</v>
      </c>
      <c r="D28" s="4">
        <v>24</v>
      </c>
      <c r="E28" s="4">
        <f t="shared" si="0"/>
        <v>720</v>
      </c>
    </row>
    <row r="29" spans="2:7" x14ac:dyDescent="0.25">
      <c r="B29" s="3" t="s">
        <v>12</v>
      </c>
      <c r="C29" s="4"/>
      <c r="D29" s="4"/>
      <c r="E29" s="4">
        <f>SUM(E4:E28)</f>
        <v>14616</v>
      </c>
      <c r="G29" t="s">
        <v>12</v>
      </c>
    </row>
    <row r="30" spans="2:7" x14ac:dyDescent="0.25">
      <c r="B30" s="1" t="s">
        <v>12</v>
      </c>
    </row>
    <row r="31" spans="2:7" x14ac:dyDescent="0.25">
      <c r="B31" s="58" t="s">
        <v>31</v>
      </c>
      <c r="C31" s="58"/>
      <c r="D31" s="58"/>
      <c r="E31" s="58"/>
      <c r="F31" s="58"/>
      <c r="G31" s="58"/>
    </row>
    <row r="32" spans="2:7" x14ac:dyDescent="0.25">
      <c r="B32" s="1" t="s">
        <v>12</v>
      </c>
    </row>
    <row r="33" spans="1:7" x14ac:dyDescent="0.25">
      <c r="B33" s="59" t="s">
        <v>32</v>
      </c>
      <c r="C33" s="59"/>
      <c r="D33" s="59"/>
      <c r="E33" s="59"/>
      <c r="F33" s="5"/>
    </row>
    <row r="34" spans="1:7" x14ac:dyDescent="0.25">
      <c r="B34" s="59" t="s">
        <v>35</v>
      </c>
      <c r="C34" s="59"/>
      <c r="D34" s="59"/>
      <c r="E34" s="59"/>
    </row>
    <row r="35" spans="1:7" x14ac:dyDescent="0.25">
      <c r="B35" s="5" t="s">
        <v>36</v>
      </c>
      <c r="C35" s="5"/>
      <c r="D35" s="5"/>
      <c r="E35" s="5"/>
    </row>
    <row r="37" spans="1:7" x14ac:dyDescent="0.25">
      <c r="A37" t="s">
        <v>33</v>
      </c>
    </row>
    <row r="45" spans="1:7" x14ac:dyDescent="0.25">
      <c r="G45">
        <v>8</v>
      </c>
    </row>
  </sheetData>
  <mergeCells count="4">
    <mergeCell ref="B2:E2"/>
    <mergeCell ref="B31:G31"/>
    <mergeCell ref="B33:E33"/>
    <mergeCell ref="B34:E3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6"/>
  <sheetViews>
    <sheetView workbookViewId="0">
      <selection activeCell="F14" sqref="F14"/>
    </sheetView>
  </sheetViews>
  <sheetFormatPr defaultRowHeight="15" x14ac:dyDescent="0.25"/>
  <cols>
    <col min="1" max="2" width="14.5703125" customWidth="1"/>
    <col min="3" max="3" width="12.7109375" customWidth="1"/>
    <col min="4" max="4" width="10.5703125" customWidth="1"/>
    <col min="5" max="5" width="13.42578125" customWidth="1"/>
    <col min="6" max="6" width="14.28515625" style="7" customWidth="1"/>
    <col min="7" max="7" width="12.42578125" style="7" customWidth="1"/>
    <col min="9" max="9" width="9.5703125" bestFit="1" customWidth="1"/>
  </cols>
  <sheetData>
    <row r="1" spans="1:13" x14ac:dyDescent="0.25">
      <c r="E1" s="61"/>
      <c r="F1" s="61"/>
      <c r="G1" s="61"/>
    </row>
    <row r="4" spans="1:13" x14ac:dyDescent="0.25">
      <c r="A4" s="62" t="s">
        <v>97</v>
      </c>
      <c r="B4" s="62"/>
      <c r="C4" s="62"/>
      <c r="D4" s="62"/>
      <c r="E4" s="62"/>
      <c r="F4" s="62"/>
      <c r="G4" s="62"/>
    </row>
    <row r="5" spans="1:13" x14ac:dyDescent="0.25">
      <c r="A5" s="39"/>
      <c r="B5" s="39"/>
      <c r="C5" s="39"/>
      <c r="D5" s="39"/>
      <c r="E5" s="39"/>
      <c r="F5" s="39"/>
      <c r="G5" s="39"/>
    </row>
    <row r="6" spans="1:13" x14ac:dyDescent="0.25">
      <c r="A6" s="22"/>
      <c r="B6" s="22"/>
      <c r="C6" s="22"/>
      <c r="D6" s="22"/>
      <c r="E6" s="22"/>
    </row>
    <row r="7" spans="1:13" ht="59.25" customHeight="1" x14ac:dyDescent="0.25">
      <c r="A7" s="30" t="s">
        <v>14</v>
      </c>
      <c r="B7" s="30" t="s">
        <v>94</v>
      </c>
      <c r="C7" s="30" t="s">
        <v>98</v>
      </c>
      <c r="D7" s="30" t="s">
        <v>99</v>
      </c>
      <c r="E7" s="30" t="s">
        <v>87</v>
      </c>
      <c r="F7" s="20" t="s">
        <v>84</v>
      </c>
      <c r="G7" s="19" t="s">
        <v>85</v>
      </c>
      <c r="H7" s="5"/>
    </row>
    <row r="8" spans="1:13" ht="15.75" thickBot="1" x14ac:dyDescent="0.3">
      <c r="A8" s="31" t="s">
        <v>28</v>
      </c>
      <c r="B8" s="47" t="s">
        <v>95</v>
      </c>
      <c r="C8" s="33">
        <v>31</v>
      </c>
      <c r="D8" s="24">
        <v>24</v>
      </c>
      <c r="E8" s="24">
        <f t="shared" ref="E8:E32" si="0">C8*D8</f>
        <v>744</v>
      </c>
      <c r="F8" s="25"/>
      <c r="G8" s="24"/>
      <c r="I8" s="8"/>
    </row>
    <row r="9" spans="1:13" x14ac:dyDescent="0.25">
      <c r="A9" s="21" t="s">
        <v>96</v>
      </c>
      <c r="B9" s="48" t="s">
        <v>100</v>
      </c>
      <c r="C9" s="34">
        <v>31</v>
      </c>
      <c r="D9" s="26">
        <v>24</v>
      </c>
      <c r="E9" s="26">
        <f t="shared" si="0"/>
        <v>744</v>
      </c>
      <c r="F9" s="27"/>
      <c r="G9" s="26"/>
      <c r="I9" s="8"/>
    </row>
    <row r="10" spans="1:13" x14ac:dyDescent="0.25">
      <c r="A10" s="13" t="s">
        <v>0</v>
      </c>
      <c r="B10" s="46" t="s">
        <v>100</v>
      </c>
      <c r="C10" s="32">
        <v>29</v>
      </c>
      <c r="D10" s="23">
        <v>24</v>
      </c>
      <c r="E10" s="23">
        <f t="shared" si="0"/>
        <v>696</v>
      </c>
      <c r="F10" s="27"/>
      <c r="G10" s="23"/>
    </row>
    <row r="11" spans="1:13" x14ac:dyDescent="0.25">
      <c r="A11" s="13" t="s">
        <v>1</v>
      </c>
      <c r="B11" s="46" t="s">
        <v>100</v>
      </c>
      <c r="C11" s="32">
        <v>31</v>
      </c>
      <c r="D11" s="23">
        <v>24</v>
      </c>
      <c r="E11" s="23">
        <f t="shared" si="0"/>
        <v>744</v>
      </c>
      <c r="F11" s="27"/>
      <c r="G11" s="23"/>
    </row>
    <row r="12" spans="1:13" x14ac:dyDescent="0.25">
      <c r="A12" s="13" t="s">
        <v>2</v>
      </c>
      <c r="B12" s="46" t="s">
        <v>100</v>
      </c>
      <c r="C12" s="32">
        <v>30</v>
      </c>
      <c r="D12" s="23">
        <v>24</v>
      </c>
      <c r="E12" s="23">
        <f t="shared" si="0"/>
        <v>720</v>
      </c>
      <c r="F12" s="27"/>
      <c r="G12" s="23"/>
    </row>
    <row r="13" spans="1:13" x14ac:dyDescent="0.25">
      <c r="A13" s="13" t="s">
        <v>3</v>
      </c>
      <c r="B13" s="46" t="s">
        <v>100</v>
      </c>
      <c r="C13" s="32">
        <v>31</v>
      </c>
      <c r="D13" s="23">
        <v>24</v>
      </c>
      <c r="E13" s="23">
        <f t="shared" si="0"/>
        <v>744</v>
      </c>
      <c r="F13" s="27"/>
      <c r="G13" s="23"/>
      <c r="H13" s="5"/>
      <c r="M13" s="5"/>
    </row>
    <row r="14" spans="1:13" x14ac:dyDescent="0.25">
      <c r="A14" s="13" t="s">
        <v>4</v>
      </c>
      <c r="B14" s="46" t="s">
        <v>100</v>
      </c>
      <c r="C14" s="32">
        <v>30</v>
      </c>
      <c r="D14" s="23">
        <v>24</v>
      </c>
      <c r="E14" s="23">
        <f t="shared" si="0"/>
        <v>720</v>
      </c>
      <c r="F14" s="27"/>
      <c r="G14" s="23"/>
    </row>
    <row r="15" spans="1:13" x14ac:dyDescent="0.25">
      <c r="A15" s="13" t="s">
        <v>5</v>
      </c>
      <c r="B15" s="46" t="s">
        <v>100</v>
      </c>
      <c r="C15" s="32">
        <v>31</v>
      </c>
      <c r="D15" s="23">
        <v>24</v>
      </c>
      <c r="E15" s="23">
        <f t="shared" si="0"/>
        <v>744</v>
      </c>
      <c r="F15" s="27"/>
      <c r="G15" s="23"/>
    </row>
    <row r="16" spans="1:13" x14ac:dyDescent="0.25">
      <c r="A16" s="13" t="s">
        <v>6</v>
      </c>
      <c r="B16" s="46" t="s">
        <v>100</v>
      </c>
      <c r="C16" s="32">
        <v>31</v>
      </c>
      <c r="D16" s="23">
        <v>24</v>
      </c>
      <c r="E16" s="23">
        <f t="shared" si="0"/>
        <v>744</v>
      </c>
      <c r="F16" s="27"/>
      <c r="G16" s="23"/>
    </row>
    <row r="17" spans="1:12" x14ac:dyDescent="0.25">
      <c r="A17" s="13" t="s">
        <v>7</v>
      </c>
      <c r="B17" s="46" t="s">
        <v>100</v>
      </c>
      <c r="C17" s="32">
        <v>30</v>
      </c>
      <c r="D17" s="23">
        <v>24</v>
      </c>
      <c r="E17" s="23">
        <f t="shared" si="0"/>
        <v>720</v>
      </c>
      <c r="F17" s="27"/>
      <c r="G17" s="23"/>
    </row>
    <row r="18" spans="1:12" x14ac:dyDescent="0.25">
      <c r="A18" s="13" t="s">
        <v>8</v>
      </c>
      <c r="B18" s="46" t="s">
        <v>100</v>
      </c>
      <c r="C18" s="32">
        <v>31</v>
      </c>
      <c r="D18" s="23">
        <v>24</v>
      </c>
      <c r="E18" s="23">
        <f t="shared" si="0"/>
        <v>744</v>
      </c>
      <c r="F18" s="27"/>
      <c r="G18" s="23"/>
    </row>
    <row r="19" spans="1:12" x14ac:dyDescent="0.25">
      <c r="A19" s="13" t="s">
        <v>9</v>
      </c>
      <c r="B19" s="46" t="s">
        <v>100</v>
      </c>
      <c r="C19" s="32">
        <v>30</v>
      </c>
      <c r="D19" s="23">
        <v>24</v>
      </c>
      <c r="E19" s="23">
        <f t="shared" si="0"/>
        <v>720</v>
      </c>
      <c r="F19" s="27"/>
      <c r="G19" s="23"/>
    </row>
    <row r="20" spans="1:12" ht="15.75" thickBot="1" x14ac:dyDescent="0.3">
      <c r="A20" s="31" t="s">
        <v>28</v>
      </c>
      <c r="B20" s="47" t="s">
        <v>100</v>
      </c>
      <c r="C20" s="33">
        <v>31</v>
      </c>
      <c r="D20" s="24">
        <v>24</v>
      </c>
      <c r="E20" s="24">
        <f t="shared" si="0"/>
        <v>744</v>
      </c>
      <c r="F20" s="28"/>
      <c r="G20" s="24"/>
    </row>
    <row r="21" spans="1:12" x14ac:dyDescent="0.25">
      <c r="A21" s="21" t="s">
        <v>96</v>
      </c>
      <c r="B21" s="48" t="s">
        <v>101</v>
      </c>
      <c r="C21" s="34">
        <v>31</v>
      </c>
      <c r="D21" s="26">
        <v>24</v>
      </c>
      <c r="E21" s="26">
        <f t="shared" si="0"/>
        <v>744</v>
      </c>
      <c r="F21" s="27"/>
      <c r="G21" s="26"/>
    </row>
    <row r="22" spans="1:12" x14ac:dyDescent="0.25">
      <c r="A22" s="13" t="s">
        <v>0</v>
      </c>
      <c r="B22" s="46" t="s">
        <v>101</v>
      </c>
      <c r="C22" s="32">
        <v>28</v>
      </c>
      <c r="D22" s="23">
        <v>24</v>
      </c>
      <c r="E22" s="23">
        <f t="shared" si="0"/>
        <v>672</v>
      </c>
      <c r="F22" s="27"/>
      <c r="G22" s="23"/>
    </row>
    <row r="23" spans="1:12" x14ac:dyDescent="0.25">
      <c r="A23" s="13" t="s">
        <v>1</v>
      </c>
      <c r="B23" s="46" t="s">
        <v>101</v>
      </c>
      <c r="C23" s="32">
        <v>31</v>
      </c>
      <c r="D23" s="23">
        <v>24</v>
      </c>
      <c r="E23" s="23">
        <f t="shared" si="0"/>
        <v>744</v>
      </c>
      <c r="F23" s="27"/>
      <c r="G23" s="23"/>
    </row>
    <row r="24" spans="1:12" x14ac:dyDescent="0.25">
      <c r="A24" s="13" t="s">
        <v>2</v>
      </c>
      <c r="B24" s="46" t="s">
        <v>101</v>
      </c>
      <c r="C24" s="32">
        <v>30</v>
      </c>
      <c r="D24" s="23">
        <v>24</v>
      </c>
      <c r="E24" s="23">
        <f t="shared" si="0"/>
        <v>720</v>
      </c>
      <c r="F24" s="27"/>
      <c r="G24" s="23"/>
    </row>
    <row r="25" spans="1:12" x14ac:dyDescent="0.25">
      <c r="A25" s="13" t="s">
        <v>3</v>
      </c>
      <c r="B25" s="46" t="s">
        <v>101</v>
      </c>
      <c r="C25" s="32">
        <v>31</v>
      </c>
      <c r="D25" s="23">
        <v>24</v>
      </c>
      <c r="E25" s="23">
        <f t="shared" si="0"/>
        <v>744</v>
      </c>
      <c r="F25" s="27"/>
      <c r="G25" s="23"/>
      <c r="L25" s="56"/>
    </row>
    <row r="26" spans="1:12" x14ac:dyDescent="0.25">
      <c r="A26" s="13" t="s">
        <v>4</v>
      </c>
      <c r="B26" s="46" t="s">
        <v>101</v>
      </c>
      <c r="C26" s="32">
        <v>30</v>
      </c>
      <c r="D26" s="23">
        <v>24</v>
      </c>
      <c r="E26" s="23">
        <f t="shared" si="0"/>
        <v>720</v>
      </c>
      <c r="F26" s="27"/>
      <c r="G26" s="23"/>
      <c r="I26" s="5"/>
      <c r="J26" s="5"/>
    </row>
    <row r="27" spans="1:12" x14ac:dyDescent="0.25">
      <c r="A27" s="13" t="s">
        <v>5</v>
      </c>
      <c r="B27" s="46" t="s">
        <v>101</v>
      </c>
      <c r="C27" s="32">
        <v>31</v>
      </c>
      <c r="D27" s="23">
        <v>24</v>
      </c>
      <c r="E27" s="23">
        <f t="shared" si="0"/>
        <v>744</v>
      </c>
      <c r="F27" s="27"/>
      <c r="G27" s="23"/>
    </row>
    <row r="28" spans="1:12" x14ac:dyDescent="0.25">
      <c r="A28" s="13" t="s">
        <v>6</v>
      </c>
      <c r="B28" s="46" t="s">
        <v>101</v>
      </c>
      <c r="C28" s="32">
        <v>31</v>
      </c>
      <c r="D28" s="23">
        <v>24</v>
      </c>
      <c r="E28" s="23">
        <f t="shared" si="0"/>
        <v>744</v>
      </c>
      <c r="F28" s="27"/>
      <c r="G28" s="23"/>
    </row>
    <row r="29" spans="1:12" x14ac:dyDescent="0.25">
      <c r="A29" s="13" t="s">
        <v>7</v>
      </c>
      <c r="B29" s="46" t="s">
        <v>101</v>
      </c>
      <c r="C29" s="32">
        <v>30</v>
      </c>
      <c r="D29" s="23">
        <v>24</v>
      </c>
      <c r="E29" s="23">
        <f t="shared" si="0"/>
        <v>720</v>
      </c>
      <c r="F29" s="27"/>
      <c r="G29" s="23"/>
      <c r="K29" s="5"/>
    </row>
    <row r="30" spans="1:12" x14ac:dyDescent="0.25">
      <c r="A30" s="13" t="s">
        <v>8</v>
      </c>
      <c r="B30" s="46" t="s">
        <v>101</v>
      </c>
      <c r="C30" s="32">
        <v>31</v>
      </c>
      <c r="D30" s="23">
        <v>24</v>
      </c>
      <c r="E30" s="23">
        <f t="shared" si="0"/>
        <v>744</v>
      </c>
      <c r="F30" s="27"/>
      <c r="G30" s="23"/>
    </row>
    <row r="31" spans="1:12" x14ac:dyDescent="0.25">
      <c r="A31" s="13" t="s">
        <v>9</v>
      </c>
      <c r="B31" s="46" t="s">
        <v>101</v>
      </c>
      <c r="C31" s="32">
        <v>30</v>
      </c>
      <c r="D31" s="23">
        <v>24</v>
      </c>
      <c r="E31" s="23">
        <f t="shared" si="0"/>
        <v>720</v>
      </c>
      <c r="F31" s="27"/>
      <c r="G31" s="23"/>
    </row>
    <row r="32" spans="1:12" ht="15.75" thickBot="1" x14ac:dyDescent="0.3">
      <c r="A32" s="51" t="s">
        <v>28</v>
      </c>
      <c r="B32" s="47" t="s">
        <v>101</v>
      </c>
      <c r="C32" s="52">
        <v>31</v>
      </c>
      <c r="D32" s="53">
        <v>24</v>
      </c>
      <c r="E32" s="53">
        <f t="shared" si="0"/>
        <v>744</v>
      </c>
      <c r="F32" s="28"/>
      <c r="G32" s="23"/>
    </row>
    <row r="33" spans="1:7" x14ac:dyDescent="0.25">
      <c r="A33" s="21" t="s">
        <v>91</v>
      </c>
      <c r="B33" s="21"/>
      <c r="C33" s="34">
        <f>SUM(C8:C32)</f>
        <v>762</v>
      </c>
      <c r="D33" s="40"/>
      <c r="E33" s="26">
        <f>SUM(E8:E32)</f>
        <v>18288</v>
      </c>
      <c r="F33" s="40"/>
      <c r="G33" s="29"/>
    </row>
    <row r="34" spans="1:7" x14ac:dyDescent="0.25">
      <c r="A34" s="41"/>
      <c r="B34" s="41"/>
      <c r="C34" s="42"/>
      <c r="D34" s="43"/>
      <c r="E34" s="43"/>
      <c r="F34" s="43"/>
      <c r="G34" s="44"/>
    </row>
    <row r="35" spans="1:7" x14ac:dyDescent="0.25">
      <c r="A35" s="1" t="s">
        <v>12</v>
      </c>
      <c r="B35" s="1"/>
      <c r="G35" s="8"/>
    </row>
    <row r="36" spans="1:7" x14ac:dyDescent="0.25">
      <c r="A36" s="58"/>
      <c r="B36" s="58"/>
      <c r="C36" s="58"/>
      <c r="D36" s="58"/>
      <c r="E36" s="58"/>
      <c r="F36" s="58"/>
    </row>
    <row r="37" spans="1:7" x14ac:dyDescent="0.25">
      <c r="A37" s="58"/>
      <c r="B37" s="58"/>
      <c r="C37" s="58"/>
      <c r="D37" s="58"/>
      <c r="E37" s="58"/>
      <c r="F37" s="58"/>
    </row>
    <row r="38" spans="1:7" x14ac:dyDescent="0.25">
      <c r="A38" s="58"/>
      <c r="B38" s="58"/>
      <c r="C38" s="58"/>
      <c r="D38" s="58"/>
      <c r="E38" s="58"/>
      <c r="F38" s="58"/>
    </row>
    <row r="40" spans="1:7" ht="18.75" x14ac:dyDescent="0.3">
      <c r="A40" s="60"/>
      <c r="B40" s="60"/>
      <c r="C40" s="60"/>
      <c r="D40" s="35"/>
      <c r="E40" s="36"/>
    </row>
    <row r="41" spans="1:7" ht="18.75" x14ac:dyDescent="0.3">
      <c r="A41" s="37"/>
      <c r="B41" s="37"/>
      <c r="C41" s="37"/>
      <c r="D41" s="35"/>
      <c r="E41" s="36"/>
    </row>
    <row r="42" spans="1:7" ht="18.75" x14ac:dyDescent="0.3">
      <c r="A42" s="50"/>
      <c r="B42" s="37"/>
      <c r="C42" s="37"/>
      <c r="D42" s="35"/>
      <c r="E42" s="38"/>
    </row>
    <row r="44" spans="1:7" x14ac:dyDescent="0.25">
      <c r="G44" s="43"/>
    </row>
    <row r="45" spans="1:7" x14ac:dyDescent="0.25">
      <c r="G45" s="43"/>
    </row>
    <row r="46" spans="1:7" x14ac:dyDescent="0.25">
      <c r="G46" s="43"/>
    </row>
  </sheetData>
  <mergeCells count="6">
    <mergeCell ref="A40:C40"/>
    <mergeCell ref="E1:G1"/>
    <mergeCell ref="A4:G4"/>
    <mergeCell ref="A36:F36"/>
    <mergeCell ref="A37:F37"/>
    <mergeCell ref="A38:F38"/>
  </mergeCells>
  <pageMargins left="0.25" right="0.25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8"/>
  <sheetViews>
    <sheetView tabSelected="1" workbookViewId="0">
      <selection activeCell="B1" sqref="B1:B1048576"/>
    </sheetView>
  </sheetViews>
  <sheetFormatPr defaultRowHeight="15" x14ac:dyDescent="0.25"/>
  <cols>
    <col min="1" max="1" width="14.5703125" customWidth="1"/>
    <col min="2" max="3" width="12.7109375" customWidth="1"/>
    <col min="4" max="4" width="12.85546875" customWidth="1"/>
    <col min="5" max="5" width="10.5703125" customWidth="1"/>
    <col min="6" max="6" width="12.85546875" customWidth="1"/>
    <col min="7" max="7" width="13.42578125" customWidth="1"/>
    <col min="8" max="8" width="14.28515625" style="7" customWidth="1"/>
    <col min="9" max="9" width="12.42578125" style="7" customWidth="1"/>
    <col min="11" max="11" width="9.5703125" bestFit="1" customWidth="1"/>
  </cols>
  <sheetData>
    <row r="1" spans="1:15" x14ac:dyDescent="0.25">
      <c r="G1" s="61"/>
      <c r="H1" s="61"/>
      <c r="I1" s="61"/>
    </row>
    <row r="4" spans="1:15" x14ac:dyDescent="0.25">
      <c r="A4" s="62" t="s">
        <v>92</v>
      </c>
      <c r="B4" s="62"/>
      <c r="C4" s="62"/>
      <c r="D4" s="62"/>
      <c r="E4" s="62"/>
      <c r="F4" s="62"/>
      <c r="G4" s="62"/>
      <c r="H4" s="62"/>
      <c r="I4" s="62"/>
    </row>
    <row r="5" spans="1:15" x14ac:dyDescent="0.25">
      <c r="A5" s="62" t="s">
        <v>93</v>
      </c>
      <c r="B5" s="62"/>
      <c r="C5" s="62"/>
      <c r="D5" s="62"/>
      <c r="E5" s="62"/>
      <c r="F5" s="62"/>
      <c r="G5" s="62"/>
      <c r="H5" s="62"/>
      <c r="I5" s="62"/>
    </row>
    <row r="6" spans="1:15" x14ac:dyDescent="0.25">
      <c r="A6" s="22"/>
      <c r="B6" s="22"/>
      <c r="C6" s="22"/>
      <c r="D6" s="22"/>
      <c r="E6" s="22"/>
      <c r="F6" s="22"/>
      <c r="G6" s="22"/>
    </row>
    <row r="7" spans="1:15" ht="59.25" customHeight="1" x14ac:dyDescent="0.25">
      <c r="A7" s="30" t="s">
        <v>14</v>
      </c>
      <c r="B7" s="30" t="s">
        <v>94</v>
      </c>
      <c r="C7" s="30" t="s">
        <v>88</v>
      </c>
      <c r="D7" s="30" t="s">
        <v>89</v>
      </c>
      <c r="E7" s="30" t="s">
        <v>90</v>
      </c>
      <c r="F7" s="30" t="s">
        <v>86</v>
      </c>
      <c r="G7" s="30" t="s">
        <v>87</v>
      </c>
      <c r="H7" s="20" t="s">
        <v>84</v>
      </c>
      <c r="I7" s="19" t="s">
        <v>85</v>
      </c>
      <c r="J7" s="5"/>
    </row>
    <row r="8" spans="1:15" ht="15.75" thickBot="1" x14ac:dyDescent="0.3">
      <c r="A8" s="31" t="s">
        <v>28</v>
      </c>
      <c r="B8" s="12">
        <v>2025</v>
      </c>
      <c r="C8" s="33">
        <v>20</v>
      </c>
      <c r="D8" s="33">
        <v>11</v>
      </c>
      <c r="E8" s="24">
        <v>24</v>
      </c>
      <c r="F8" s="24">
        <v>16.5</v>
      </c>
      <c r="G8" s="24">
        <f t="shared" ref="G8:G32" si="0">(F8*C8)+(D8*E8)</f>
        <v>594</v>
      </c>
      <c r="H8" s="25"/>
      <c r="I8" s="24"/>
      <c r="K8" s="8"/>
    </row>
    <row r="9" spans="1:15" x14ac:dyDescent="0.25">
      <c r="A9" s="21" t="s">
        <v>96</v>
      </c>
      <c r="B9" s="10">
        <v>2026</v>
      </c>
      <c r="C9" s="34">
        <v>20</v>
      </c>
      <c r="D9" s="34">
        <v>11</v>
      </c>
      <c r="E9" s="26">
        <v>24</v>
      </c>
      <c r="F9" s="26">
        <v>16.5</v>
      </c>
      <c r="G9" s="26">
        <f t="shared" si="0"/>
        <v>594</v>
      </c>
      <c r="H9" s="27"/>
      <c r="I9" s="26"/>
      <c r="K9" s="8"/>
    </row>
    <row r="10" spans="1:15" x14ac:dyDescent="0.25">
      <c r="A10" s="13" t="s">
        <v>0</v>
      </c>
      <c r="B10" s="10">
        <v>2026</v>
      </c>
      <c r="C10" s="32">
        <v>20</v>
      </c>
      <c r="D10" s="32">
        <v>8</v>
      </c>
      <c r="E10" s="23">
        <v>24</v>
      </c>
      <c r="F10" s="23">
        <v>16.5</v>
      </c>
      <c r="G10" s="23">
        <f t="shared" si="0"/>
        <v>522</v>
      </c>
      <c r="H10" s="27"/>
      <c r="I10" s="23"/>
    </row>
    <row r="11" spans="1:15" x14ac:dyDescent="0.25">
      <c r="A11" s="13" t="s">
        <v>1</v>
      </c>
      <c r="B11" s="10">
        <v>2026</v>
      </c>
      <c r="C11" s="32">
        <v>22</v>
      </c>
      <c r="D11" s="32">
        <v>9</v>
      </c>
      <c r="E11" s="23">
        <v>24</v>
      </c>
      <c r="F11" s="23">
        <v>16.5</v>
      </c>
      <c r="G11" s="23">
        <f t="shared" si="0"/>
        <v>579</v>
      </c>
      <c r="H11" s="27"/>
      <c r="I11" s="23"/>
    </row>
    <row r="12" spans="1:15" x14ac:dyDescent="0.25">
      <c r="A12" s="13" t="s">
        <v>2</v>
      </c>
      <c r="B12" s="10">
        <v>2026</v>
      </c>
      <c r="C12" s="32">
        <v>21</v>
      </c>
      <c r="D12" s="32">
        <v>9</v>
      </c>
      <c r="E12" s="23">
        <v>24</v>
      </c>
      <c r="F12" s="23">
        <v>16.5</v>
      </c>
      <c r="G12" s="23">
        <f t="shared" si="0"/>
        <v>562.5</v>
      </c>
      <c r="H12" s="27"/>
      <c r="I12" s="23"/>
    </row>
    <row r="13" spans="1:15" x14ac:dyDescent="0.25">
      <c r="A13" s="13" t="s">
        <v>3</v>
      </c>
      <c r="B13" s="10">
        <v>2026</v>
      </c>
      <c r="C13" s="32">
        <v>20</v>
      </c>
      <c r="D13" s="32">
        <v>11</v>
      </c>
      <c r="E13" s="23">
        <v>24</v>
      </c>
      <c r="F13" s="23">
        <v>16.5</v>
      </c>
      <c r="G13" s="23">
        <f t="shared" si="0"/>
        <v>594</v>
      </c>
      <c r="H13" s="27"/>
      <c r="I13" s="23"/>
      <c r="J13" s="5"/>
      <c r="M13" s="43"/>
      <c r="O13" s="5"/>
    </row>
    <row r="14" spans="1:15" x14ac:dyDescent="0.25">
      <c r="A14" s="13" t="s">
        <v>4</v>
      </c>
      <c r="B14" s="10">
        <v>2026</v>
      </c>
      <c r="C14" s="32">
        <v>21</v>
      </c>
      <c r="D14" s="32">
        <v>9</v>
      </c>
      <c r="E14" s="23">
        <v>24</v>
      </c>
      <c r="F14" s="23">
        <v>16.5</v>
      </c>
      <c r="G14" s="23">
        <f t="shared" si="0"/>
        <v>562.5</v>
      </c>
      <c r="H14" s="27"/>
      <c r="I14" s="23"/>
    </row>
    <row r="15" spans="1:15" x14ac:dyDescent="0.25">
      <c r="A15" s="13" t="s">
        <v>5</v>
      </c>
      <c r="B15" s="10">
        <v>2026</v>
      </c>
      <c r="C15" s="32">
        <v>23</v>
      </c>
      <c r="D15" s="32">
        <v>8</v>
      </c>
      <c r="E15" s="23">
        <v>24</v>
      </c>
      <c r="F15" s="23">
        <v>16.5</v>
      </c>
      <c r="G15" s="23">
        <f t="shared" si="0"/>
        <v>571.5</v>
      </c>
      <c r="H15" s="27"/>
      <c r="I15" s="23"/>
    </row>
    <row r="16" spans="1:15" x14ac:dyDescent="0.25">
      <c r="A16" s="13" t="s">
        <v>6</v>
      </c>
      <c r="B16" s="10">
        <v>2026</v>
      </c>
      <c r="C16" s="32">
        <v>20</v>
      </c>
      <c r="D16" s="32">
        <v>11</v>
      </c>
      <c r="E16" s="23">
        <v>24</v>
      </c>
      <c r="F16" s="23">
        <v>16.5</v>
      </c>
      <c r="G16" s="23">
        <f t="shared" si="0"/>
        <v>594</v>
      </c>
      <c r="H16" s="27"/>
      <c r="I16" s="23"/>
    </row>
    <row r="17" spans="1:13" x14ac:dyDescent="0.25">
      <c r="A17" s="13" t="s">
        <v>7</v>
      </c>
      <c r="B17" s="10">
        <v>2026</v>
      </c>
      <c r="C17" s="32">
        <v>22</v>
      </c>
      <c r="D17" s="32">
        <v>8</v>
      </c>
      <c r="E17" s="23">
        <v>24</v>
      </c>
      <c r="F17" s="23">
        <v>16.5</v>
      </c>
      <c r="G17" s="23">
        <f t="shared" si="0"/>
        <v>555</v>
      </c>
      <c r="H17" s="27"/>
      <c r="I17" s="23"/>
    </row>
    <row r="18" spans="1:13" x14ac:dyDescent="0.25">
      <c r="A18" s="13" t="s">
        <v>8</v>
      </c>
      <c r="B18" s="10">
        <v>2026</v>
      </c>
      <c r="C18" s="32">
        <v>22</v>
      </c>
      <c r="D18" s="32">
        <v>9</v>
      </c>
      <c r="E18" s="23">
        <v>24</v>
      </c>
      <c r="F18" s="23">
        <v>16.5</v>
      </c>
      <c r="G18" s="23">
        <f t="shared" si="0"/>
        <v>579</v>
      </c>
      <c r="H18" s="27"/>
      <c r="I18" s="23"/>
    </row>
    <row r="19" spans="1:13" x14ac:dyDescent="0.25">
      <c r="A19" s="13" t="s">
        <v>9</v>
      </c>
      <c r="B19" s="10">
        <v>2026</v>
      </c>
      <c r="C19" s="32">
        <v>19</v>
      </c>
      <c r="D19" s="32">
        <v>11</v>
      </c>
      <c r="E19" s="23">
        <v>24</v>
      </c>
      <c r="F19" s="23">
        <v>16.5</v>
      </c>
      <c r="G19" s="23">
        <f t="shared" si="0"/>
        <v>577.5</v>
      </c>
      <c r="H19" s="27"/>
      <c r="I19" s="23"/>
    </row>
    <row r="20" spans="1:13" ht="15.75" thickBot="1" x14ac:dyDescent="0.3">
      <c r="A20" s="31" t="s">
        <v>28</v>
      </c>
      <c r="B20" s="12">
        <v>2026</v>
      </c>
      <c r="C20" s="33">
        <v>20</v>
      </c>
      <c r="D20" s="33">
        <v>11</v>
      </c>
      <c r="E20" s="24">
        <v>24</v>
      </c>
      <c r="F20" s="24">
        <v>16.5</v>
      </c>
      <c r="G20" s="24">
        <f t="shared" si="0"/>
        <v>594</v>
      </c>
      <c r="H20" s="28"/>
      <c r="I20" s="24"/>
    </row>
    <row r="21" spans="1:13" x14ac:dyDescent="0.25">
      <c r="A21" s="21" t="s">
        <v>96</v>
      </c>
      <c r="B21" s="10">
        <v>2027</v>
      </c>
      <c r="C21" s="34">
        <v>19</v>
      </c>
      <c r="D21" s="34">
        <v>12</v>
      </c>
      <c r="E21" s="26">
        <v>24</v>
      </c>
      <c r="F21" s="26">
        <v>16.5</v>
      </c>
      <c r="G21" s="26">
        <f t="shared" si="0"/>
        <v>601.5</v>
      </c>
      <c r="H21" s="27"/>
      <c r="I21" s="26"/>
    </row>
    <row r="22" spans="1:13" x14ac:dyDescent="0.25">
      <c r="A22" s="13" t="s">
        <v>0</v>
      </c>
      <c r="B22" s="10">
        <v>2027</v>
      </c>
      <c r="C22" s="32">
        <v>20</v>
      </c>
      <c r="D22" s="32">
        <v>8</v>
      </c>
      <c r="E22" s="23">
        <v>24</v>
      </c>
      <c r="F22" s="23">
        <v>16.5</v>
      </c>
      <c r="G22" s="23">
        <f t="shared" si="0"/>
        <v>522</v>
      </c>
      <c r="H22" s="27"/>
      <c r="I22" s="23"/>
    </row>
    <row r="23" spans="1:13" x14ac:dyDescent="0.25">
      <c r="A23" s="13" t="s">
        <v>1</v>
      </c>
      <c r="B23" s="10">
        <v>2027</v>
      </c>
      <c r="C23" s="32">
        <v>22</v>
      </c>
      <c r="D23" s="32">
        <v>9</v>
      </c>
      <c r="E23" s="23">
        <v>24</v>
      </c>
      <c r="F23" s="23">
        <v>16.5</v>
      </c>
      <c r="G23" s="23">
        <f t="shared" si="0"/>
        <v>579</v>
      </c>
      <c r="H23" s="27"/>
      <c r="I23" s="23"/>
    </row>
    <row r="24" spans="1:13" x14ac:dyDescent="0.25">
      <c r="A24" s="13" t="s">
        <v>2</v>
      </c>
      <c r="B24" s="10">
        <v>2027</v>
      </c>
      <c r="C24" s="32">
        <v>22</v>
      </c>
      <c r="D24" s="32">
        <v>8</v>
      </c>
      <c r="E24" s="23">
        <v>24</v>
      </c>
      <c r="F24" s="23">
        <v>16.5</v>
      </c>
      <c r="G24" s="23">
        <f t="shared" si="0"/>
        <v>555</v>
      </c>
      <c r="H24" s="27"/>
      <c r="I24" s="23"/>
    </row>
    <row r="25" spans="1:13" x14ac:dyDescent="0.25">
      <c r="A25" s="13" t="s">
        <v>3</v>
      </c>
      <c r="B25" s="10">
        <v>2027</v>
      </c>
      <c r="C25" s="32">
        <v>18</v>
      </c>
      <c r="D25" s="32">
        <v>13</v>
      </c>
      <c r="E25" s="23">
        <v>24</v>
      </c>
      <c r="F25" s="23">
        <v>16.5</v>
      </c>
      <c r="G25" s="23">
        <f t="shared" si="0"/>
        <v>609</v>
      </c>
      <c r="H25" s="27"/>
      <c r="I25" s="23"/>
    </row>
    <row r="26" spans="1:13" x14ac:dyDescent="0.25">
      <c r="A26" s="13" t="s">
        <v>4</v>
      </c>
      <c r="B26" s="10">
        <v>2027</v>
      </c>
      <c r="C26" s="32">
        <v>22</v>
      </c>
      <c r="D26" s="32">
        <v>8</v>
      </c>
      <c r="E26" s="23">
        <v>24</v>
      </c>
      <c r="F26" s="23">
        <v>16.5</v>
      </c>
      <c r="G26" s="23">
        <f t="shared" si="0"/>
        <v>555</v>
      </c>
      <c r="H26" s="27"/>
      <c r="I26" s="23"/>
      <c r="K26" s="5"/>
      <c r="L26" s="5"/>
    </row>
    <row r="27" spans="1:13" x14ac:dyDescent="0.25">
      <c r="A27" s="13" t="s">
        <v>5</v>
      </c>
      <c r="B27" s="10">
        <v>2027</v>
      </c>
      <c r="C27" s="32">
        <v>22</v>
      </c>
      <c r="D27" s="32">
        <v>9</v>
      </c>
      <c r="E27" s="23">
        <v>24</v>
      </c>
      <c r="F27" s="23">
        <v>16.5</v>
      </c>
      <c r="G27" s="23">
        <f t="shared" si="0"/>
        <v>579</v>
      </c>
      <c r="H27" s="27"/>
      <c r="I27" s="23"/>
    </row>
    <row r="28" spans="1:13" x14ac:dyDescent="0.25">
      <c r="A28" s="13" t="s">
        <v>6</v>
      </c>
      <c r="B28" s="10">
        <v>2027</v>
      </c>
      <c r="C28" s="32">
        <v>22</v>
      </c>
      <c r="D28" s="32">
        <v>9</v>
      </c>
      <c r="E28" s="23">
        <v>24</v>
      </c>
      <c r="F28" s="23">
        <v>16.5</v>
      </c>
      <c r="G28" s="23">
        <f t="shared" si="0"/>
        <v>579</v>
      </c>
      <c r="H28" s="27"/>
      <c r="I28" s="23"/>
    </row>
    <row r="29" spans="1:13" x14ac:dyDescent="0.25">
      <c r="A29" s="13" t="s">
        <v>7</v>
      </c>
      <c r="B29" s="10">
        <v>2027</v>
      </c>
      <c r="C29" s="32">
        <v>22</v>
      </c>
      <c r="D29" s="32">
        <v>8</v>
      </c>
      <c r="E29" s="23">
        <v>24</v>
      </c>
      <c r="F29" s="23">
        <v>16.5</v>
      </c>
      <c r="G29" s="23">
        <f t="shared" si="0"/>
        <v>555</v>
      </c>
      <c r="H29" s="27"/>
      <c r="I29" s="23"/>
      <c r="M29" s="5"/>
    </row>
    <row r="30" spans="1:13" x14ac:dyDescent="0.25">
      <c r="A30" s="13" t="s">
        <v>8</v>
      </c>
      <c r="B30" s="10">
        <v>2027</v>
      </c>
      <c r="C30" s="32">
        <v>21</v>
      </c>
      <c r="D30" s="45">
        <v>10</v>
      </c>
      <c r="E30" s="26">
        <v>24</v>
      </c>
      <c r="F30" s="26">
        <v>16.5</v>
      </c>
      <c r="G30" s="26">
        <f t="shared" si="0"/>
        <v>586.5</v>
      </c>
      <c r="H30" s="27"/>
      <c r="I30" s="26"/>
    </row>
    <row r="31" spans="1:13" x14ac:dyDescent="0.25">
      <c r="A31" s="13" t="s">
        <v>9</v>
      </c>
      <c r="B31" s="10">
        <v>2027</v>
      </c>
      <c r="C31" s="32">
        <v>20</v>
      </c>
      <c r="D31" s="32">
        <v>10</v>
      </c>
      <c r="E31" s="23">
        <v>24</v>
      </c>
      <c r="F31" s="23">
        <v>16.5</v>
      </c>
      <c r="G31" s="23">
        <f t="shared" si="0"/>
        <v>570</v>
      </c>
      <c r="H31" s="55"/>
      <c r="I31" s="23"/>
    </row>
    <row r="32" spans="1:13" ht="15.75" thickBot="1" x14ac:dyDescent="0.3">
      <c r="A32" s="51" t="s">
        <v>28</v>
      </c>
      <c r="B32" s="12">
        <v>2027</v>
      </c>
      <c r="C32" s="52">
        <v>21</v>
      </c>
      <c r="D32" s="52">
        <v>10</v>
      </c>
      <c r="E32" s="53">
        <v>24</v>
      </c>
      <c r="F32" s="53">
        <v>16.5</v>
      </c>
      <c r="G32" s="53">
        <f t="shared" si="0"/>
        <v>586.5</v>
      </c>
      <c r="H32" s="54"/>
      <c r="I32" s="53"/>
    </row>
    <row r="33" spans="1:9" x14ac:dyDescent="0.25">
      <c r="A33" s="21" t="s">
        <v>91</v>
      </c>
      <c r="B33" s="10"/>
      <c r="C33" s="34">
        <f>SUM(C8:C32)</f>
        <v>521</v>
      </c>
      <c r="D33" s="34">
        <f>SUM(D8:D32)</f>
        <v>240</v>
      </c>
      <c r="E33" s="40"/>
      <c r="F33" s="40"/>
      <c r="G33" s="26">
        <f>SUM(G8:G32)</f>
        <v>14356.5</v>
      </c>
      <c r="H33" s="40"/>
      <c r="I33" s="29">
        <f>SUM(I8:I32)</f>
        <v>0</v>
      </c>
    </row>
    <row r="34" spans="1:9" x14ac:dyDescent="0.25">
      <c r="A34" s="41"/>
      <c r="C34" s="42"/>
      <c r="D34" s="42"/>
      <c r="E34" s="43"/>
      <c r="F34" s="43"/>
      <c r="G34" s="43"/>
      <c r="H34" s="43"/>
      <c r="I34" s="44"/>
    </row>
    <row r="35" spans="1:9" x14ac:dyDescent="0.25">
      <c r="A35" s="1" t="s">
        <v>12</v>
      </c>
      <c r="I35" s="8"/>
    </row>
    <row r="36" spans="1:9" x14ac:dyDescent="0.25">
      <c r="A36" s="58"/>
      <c r="B36" s="58"/>
      <c r="C36" s="58"/>
      <c r="D36" s="58"/>
      <c r="E36" s="58"/>
      <c r="F36" s="58"/>
      <c r="G36" s="58"/>
      <c r="H36" s="58"/>
    </row>
    <row r="37" spans="1:9" x14ac:dyDescent="0.25">
      <c r="A37" s="58"/>
      <c r="B37" s="58"/>
      <c r="C37" s="58"/>
      <c r="D37" s="58"/>
      <c r="E37" s="58"/>
      <c r="F37" s="58"/>
      <c r="G37" s="58"/>
      <c r="H37" s="58"/>
    </row>
    <row r="38" spans="1:9" x14ac:dyDescent="0.25">
      <c r="A38" s="58"/>
      <c r="B38" s="58"/>
      <c r="C38" s="58"/>
      <c r="D38" s="58"/>
      <c r="E38" s="58"/>
      <c r="F38" s="58"/>
      <c r="G38" s="58"/>
      <c r="H38" s="58"/>
    </row>
    <row r="39" spans="1:9" x14ac:dyDescent="0.25">
      <c r="A39" s="49"/>
      <c r="B39" s="49"/>
      <c r="C39" s="49"/>
      <c r="D39" s="49"/>
      <c r="E39" s="49"/>
      <c r="F39" s="49"/>
      <c r="G39" s="49"/>
      <c r="H39" s="49"/>
    </row>
    <row r="40" spans="1:9" x14ac:dyDescent="0.25">
      <c r="A40" s="59"/>
      <c r="B40" s="59"/>
      <c r="C40" s="59"/>
      <c r="D40" s="59"/>
      <c r="E40" s="59"/>
      <c r="F40" s="59"/>
      <c r="G40" s="59"/>
      <c r="H40" s="59"/>
      <c r="I40" s="59"/>
    </row>
    <row r="42" spans="1:9" ht="18.75" x14ac:dyDescent="0.3">
      <c r="A42" s="60"/>
      <c r="B42" s="60"/>
      <c r="C42" s="60"/>
      <c r="D42" s="36"/>
      <c r="E42" s="63"/>
      <c r="F42" s="63"/>
      <c r="G42" s="36"/>
    </row>
    <row r="43" spans="1:9" ht="18.75" x14ac:dyDescent="0.3">
      <c r="A43" s="37"/>
      <c r="B43" s="37"/>
      <c r="C43" s="37"/>
      <c r="D43" s="36"/>
      <c r="E43" s="35"/>
      <c r="F43" s="35"/>
      <c r="G43" s="36"/>
    </row>
    <row r="44" spans="1:9" ht="18.75" x14ac:dyDescent="0.3">
      <c r="A44" s="50"/>
      <c r="B44" s="37"/>
      <c r="C44" s="37"/>
      <c r="D44" s="36"/>
      <c r="E44" s="35"/>
      <c r="F44" s="35"/>
      <c r="G44" s="38"/>
    </row>
    <row r="46" spans="1:9" x14ac:dyDescent="0.25">
      <c r="I46" s="43"/>
    </row>
    <row r="47" spans="1:9" x14ac:dyDescent="0.25">
      <c r="I47" s="43"/>
    </row>
    <row r="48" spans="1:9" x14ac:dyDescent="0.25">
      <c r="I48" s="43"/>
    </row>
  </sheetData>
  <mergeCells count="9">
    <mergeCell ref="A4:I4"/>
    <mergeCell ref="A42:C42"/>
    <mergeCell ref="E42:F42"/>
    <mergeCell ref="G1:I1"/>
    <mergeCell ref="A36:H36"/>
    <mergeCell ref="A37:H37"/>
    <mergeCell ref="A40:I40"/>
    <mergeCell ref="A38:H38"/>
    <mergeCell ref="A5:I5"/>
  </mergeCells>
  <pageMargins left="0.25" right="0.25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3"/>
  <dimension ref="A1:L57"/>
  <sheetViews>
    <sheetView workbookViewId="0">
      <selection activeCell="K18" sqref="K18"/>
    </sheetView>
  </sheetViews>
  <sheetFormatPr defaultRowHeight="15" x14ac:dyDescent="0.25"/>
  <cols>
    <col min="1" max="1" width="14.5703125" customWidth="1"/>
    <col min="3" max="3" width="8.28515625" customWidth="1"/>
    <col min="4" max="4" width="13.42578125" customWidth="1"/>
    <col min="5" max="5" width="8.7109375" customWidth="1"/>
    <col min="6" max="6" width="10.5703125" customWidth="1"/>
    <col min="8" max="8" width="9.5703125" bestFit="1" customWidth="1"/>
  </cols>
  <sheetData>
    <row r="1" spans="1:12" x14ac:dyDescent="0.25">
      <c r="A1" t="s">
        <v>81</v>
      </c>
      <c r="D1" t="s">
        <v>82</v>
      </c>
    </row>
    <row r="3" spans="1:12" x14ac:dyDescent="0.25">
      <c r="A3" s="64" t="s">
        <v>18</v>
      </c>
      <c r="B3" s="64"/>
      <c r="C3" s="64"/>
      <c r="D3" s="64"/>
    </row>
    <row r="4" spans="1:12" ht="49.5" customHeight="1" x14ac:dyDescent="0.25">
      <c r="A4" s="2" t="s">
        <v>14</v>
      </c>
      <c r="B4" s="2" t="s">
        <v>15</v>
      </c>
      <c r="C4" s="2" t="s">
        <v>16</v>
      </c>
      <c r="D4" s="2" t="s">
        <v>17</v>
      </c>
      <c r="E4" s="18">
        <v>2020</v>
      </c>
      <c r="F4" s="6" t="s">
        <v>80</v>
      </c>
      <c r="G4" s="6">
        <v>2023</v>
      </c>
    </row>
    <row r="5" spans="1:12" x14ac:dyDescent="0.25">
      <c r="A5" s="13" t="s">
        <v>77</v>
      </c>
      <c r="B5" s="4">
        <v>30</v>
      </c>
      <c r="C5" s="4">
        <v>24</v>
      </c>
      <c r="D5" s="4">
        <f>C5*B5</f>
        <v>720</v>
      </c>
      <c r="E5" s="16">
        <v>720</v>
      </c>
      <c r="F5" s="4">
        <v>720</v>
      </c>
      <c r="G5" s="4">
        <v>720</v>
      </c>
      <c r="H5" s="14">
        <f>E9*20.15</f>
        <v>58999.199999999997</v>
      </c>
    </row>
    <row r="6" spans="1:12" x14ac:dyDescent="0.25">
      <c r="A6" s="3" t="s">
        <v>8</v>
      </c>
      <c r="B6" s="4">
        <v>31</v>
      </c>
      <c r="C6" s="4">
        <v>24</v>
      </c>
      <c r="D6" s="4">
        <f t="shared" ref="D6:D40" si="0">C6*B6</f>
        <v>744</v>
      </c>
      <c r="E6" s="16">
        <v>744</v>
      </c>
      <c r="F6" s="4">
        <v>672</v>
      </c>
      <c r="G6" s="4">
        <v>672</v>
      </c>
      <c r="H6" s="14">
        <f>F29*21.8</f>
        <v>380889.60000000003</v>
      </c>
    </row>
    <row r="7" spans="1:12" x14ac:dyDescent="0.25">
      <c r="A7" s="3" t="s">
        <v>78</v>
      </c>
      <c r="B7" s="4">
        <v>30</v>
      </c>
      <c r="C7" s="4">
        <v>24</v>
      </c>
      <c r="D7" s="4">
        <f t="shared" si="0"/>
        <v>720</v>
      </c>
      <c r="E7" s="16">
        <v>720</v>
      </c>
      <c r="F7" s="4">
        <v>744</v>
      </c>
      <c r="G7" s="4">
        <v>744</v>
      </c>
      <c r="H7" s="14">
        <f>G13*22.15</f>
        <v>128647.2</v>
      </c>
    </row>
    <row r="8" spans="1:12" x14ac:dyDescent="0.25">
      <c r="A8" s="3" t="s">
        <v>28</v>
      </c>
      <c r="B8" s="4">
        <v>31</v>
      </c>
      <c r="C8" s="4">
        <v>24</v>
      </c>
      <c r="D8" s="4">
        <f t="shared" si="0"/>
        <v>744</v>
      </c>
      <c r="E8" s="16">
        <v>744</v>
      </c>
      <c r="F8" s="4">
        <v>720</v>
      </c>
      <c r="G8" s="4">
        <v>720</v>
      </c>
      <c r="H8" s="15">
        <f>SUM(H5:H7)</f>
        <v>568536</v>
      </c>
    </row>
    <row r="9" spans="1:12" x14ac:dyDescent="0.25">
      <c r="A9" s="13" t="s">
        <v>21</v>
      </c>
      <c r="B9" s="4">
        <v>30</v>
      </c>
      <c r="C9" s="4">
        <v>24</v>
      </c>
      <c r="D9" s="4">
        <f t="shared" si="0"/>
        <v>720</v>
      </c>
      <c r="E9" s="17">
        <f>SUM(E5:E8)</f>
        <v>2928</v>
      </c>
      <c r="F9" s="4">
        <v>744</v>
      </c>
      <c r="G9" s="4">
        <v>744</v>
      </c>
      <c r="H9" s="8"/>
    </row>
    <row r="10" spans="1:12" x14ac:dyDescent="0.25">
      <c r="A10" s="3" t="s">
        <v>0</v>
      </c>
      <c r="B10" s="4">
        <v>28</v>
      </c>
      <c r="C10" s="4">
        <v>24</v>
      </c>
      <c r="D10" s="4">
        <f t="shared" si="0"/>
        <v>672</v>
      </c>
      <c r="F10" s="4">
        <v>720</v>
      </c>
      <c r="G10" s="4">
        <v>720</v>
      </c>
    </row>
    <row r="11" spans="1:12" x14ac:dyDescent="0.25">
      <c r="A11" s="3" t="s">
        <v>1</v>
      </c>
      <c r="B11" s="4">
        <v>31</v>
      </c>
      <c r="C11" s="4">
        <v>24</v>
      </c>
      <c r="D11" s="4">
        <f t="shared" si="0"/>
        <v>744</v>
      </c>
      <c r="F11" s="4">
        <v>744</v>
      </c>
      <c r="G11" s="4">
        <v>744</v>
      </c>
    </row>
    <row r="12" spans="1:12" x14ac:dyDescent="0.25">
      <c r="A12" s="3" t="s">
        <v>2</v>
      </c>
      <c r="B12" s="4">
        <v>30</v>
      </c>
      <c r="C12" s="4">
        <v>24</v>
      </c>
      <c r="D12" s="4">
        <f t="shared" si="0"/>
        <v>720</v>
      </c>
      <c r="F12" s="4">
        <v>744</v>
      </c>
      <c r="G12" s="4">
        <v>744</v>
      </c>
    </row>
    <row r="13" spans="1:12" x14ac:dyDescent="0.25">
      <c r="A13" s="3" t="s">
        <v>3</v>
      </c>
      <c r="B13" s="4">
        <v>31</v>
      </c>
      <c r="C13" s="4">
        <v>24</v>
      </c>
      <c r="D13" s="4">
        <f t="shared" si="0"/>
        <v>744</v>
      </c>
      <c r="F13" s="4">
        <v>720</v>
      </c>
      <c r="G13" s="6">
        <f>SUM(G5:G12)</f>
        <v>5808</v>
      </c>
      <c r="L13" s="5"/>
    </row>
    <row r="14" spans="1:12" x14ac:dyDescent="0.25">
      <c r="A14" s="3" t="s">
        <v>4</v>
      </c>
      <c r="B14" s="4">
        <v>30</v>
      </c>
      <c r="C14" s="4">
        <v>24</v>
      </c>
      <c r="D14" s="4">
        <f t="shared" si="0"/>
        <v>720</v>
      </c>
      <c r="F14" s="4">
        <v>744</v>
      </c>
    </row>
    <row r="15" spans="1:12" x14ac:dyDescent="0.25">
      <c r="A15" s="3" t="s">
        <v>5</v>
      </c>
      <c r="B15" s="4">
        <v>31</v>
      </c>
      <c r="C15" s="4">
        <v>24</v>
      </c>
      <c r="D15" s="4">
        <f t="shared" si="0"/>
        <v>744</v>
      </c>
      <c r="F15" s="4">
        <v>720</v>
      </c>
    </row>
    <row r="16" spans="1:12" x14ac:dyDescent="0.25">
      <c r="A16" s="3" t="s">
        <v>6</v>
      </c>
      <c r="B16" s="4">
        <v>31</v>
      </c>
      <c r="C16" s="4">
        <v>24</v>
      </c>
      <c r="D16" s="4">
        <f t="shared" si="0"/>
        <v>744</v>
      </c>
      <c r="F16" s="4">
        <v>744</v>
      </c>
    </row>
    <row r="17" spans="1:10" x14ac:dyDescent="0.25">
      <c r="A17" s="3" t="s">
        <v>7</v>
      </c>
      <c r="B17" s="4">
        <v>30</v>
      </c>
      <c r="C17" s="4">
        <v>24</v>
      </c>
      <c r="D17" s="4">
        <f t="shared" si="0"/>
        <v>720</v>
      </c>
      <c r="F17" s="4">
        <v>720</v>
      </c>
    </row>
    <row r="18" spans="1:10" x14ac:dyDescent="0.25">
      <c r="A18" s="3" t="s">
        <v>8</v>
      </c>
      <c r="B18" s="4">
        <v>31</v>
      </c>
      <c r="C18" s="4">
        <v>24</v>
      </c>
      <c r="D18" s="4">
        <f t="shared" si="0"/>
        <v>744</v>
      </c>
      <c r="F18" s="4">
        <v>672</v>
      </c>
    </row>
    <row r="19" spans="1:10" x14ac:dyDescent="0.25">
      <c r="A19" s="3" t="s">
        <v>9</v>
      </c>
      <c r="B19" s="4">
        <v>30</v>
      </c>
      <c r="C19" s="4">
        <v>24</v>
      </c>
      <c r="D19" s="4">
        <f t="shared" si="0"/>
        <v>720</v>
      </c>
      <c r="F19" s="4">
        <v>744</v>
      </c>
    </row>
    <row r="20" spans="1:10" x14ac:dyDescent="0.25">
      <c r="A20" s="3" t="s">
        <v>28</v>
      </c>
      <c r="B20" s="4">
        <v>31</v>
      </c>
      <c r="C20" s="4">
        <v>24</v>
      </c>
      <c r="D20" s="4">
        <f t="shared" si="0"/>
        <v>744</v>
      </c>
      <c r="F20" s="4">
        <v>720</v>
      </c>
    </row>
    <row r="21" spans="1:10" x14ac:dyDescent="0.25">
      <c r="A21" s="13" t="s">
        <v>30</v>
      </c>
      <c r="B21" s="4">
        <v>30</v>
      </c>
      <c r="C21" s="4">
        <v>24</v>
      </c>
      <c r="D21" s="4">
        <f t="shared" si="0"/>
        <v>720</v>
      </c>
      <c r="F21" s="4">
        <v>744</v>
      </c>
    </row>
    <row r="22" spans="1:10" x14ac:dyDescent="0.25">
      <c r="A22" s="3" t="s">
        <v>0</v>
      </c>
      <c r="B22" s="4">
        <v>28</v>
      </c>
      <c r="C22" s="4">
        <v>24</v>
      </c>
      <c r="D22" s="4">
        <f t="shared" si="0"/>
        <v>672</v>
      </c>
      <c r="F22" s="4">
        <v>720</v>
      </c>
    </row>
    <row r="23" spans="1:10" x14ac:dyDescent="0.25">
      <c r="A23" s="3" t="s">
        <v>1</v>
      </c>
      <c r="B23" s="4">
        <v>31</v>
      </c>
      <c r="C23" s="4">
        <v>24</v>
      </c>
      <c r="D23" s="4">
        <f t="shared" si="0"/>
        <v>744</v>
      </c>
      <c r="F23" s="4">
        <v>744</v>
      </c>
    </row>
    <row r="24" spans="1:10" x14ac:dyDescent="0.25">
      <c r="A24" s="3" t="s">
        <v>2</v>
      </c>
      <c r="B24" s="4">
        <v>30</v>
      </c>
      <c r="C24" s="4">
        <v>24</v>
      </c>
      <c r="D24" s="4">
        <f t="shared" si="0"/>
        <v>720</v>
      </c>
      <c r="F24" s="4">
        <v>744</v>
      </c>
    </row>
    <row r="25" spans="1:10" x14ac:dyDescent="0.25">
      <c r="A25" s="3" t="s">
        <v>3</v>
      </c>
      <c r="B25" s="4">
        <v>31</v>
      </c>
      <c r="C25" s="4">
        <v>24</v>
      </c>
      <c r="D25" s="4">
        <f t="shared" si="0"/>
        <v>744</v>
      </c>
      <c r="F25" s="4">
        <v>720</v>
      </c>
    </row>
    <row r="26" spans="1:10" x14ac:dyDescent="0.25">
      <c r="A26" s="3" t="s">
        <v>4</v>
      </c>
      <c r="B26" s="4">
        <v>30</v>
      </c>
      <c r="C26" s="4">
        <v>24</v>
      </c>
      <c r="D26" s="4">
        <f t="shared" si="0"/>
        <v>720</v>
      </c>
      <c r="F26" s="4">
        <v>744</v>
      </c>
      <c r="H26" s="5"/>
      <c r="I26" s="5"/>
    </row>
    <row r="27" spans="1:10" x14ac:dyDescent="0.25">
      <c r="A27" s="3" t="s">
        <v>5</v>
      </c>
      <c r="B27" s="4">
        <v>31</v>
      </c>
      <c r="C27" s="4">
        <v>24</v>
      </c>
      <c r="D27" s="4">
        <f t="shared" si="0"/>
        <v>744</v>
      </c>
      <c r="F27" s="4">
        <v>720</v>
      </c>
    </row>
    <row r="28" spans="1:10" x14ac:dyDescent="0.25">
      <c r="A28" s="3" t="s">
        <v>6</v>
      </c>
      <c r="B28" s="4">
        <v>31</v>
      </c>
      <c r="C28" s="4">
        <v>24</v>
      </c>
      <c r="D28" s="4">
        <f t="shared" si="0"/>
        <v>744</v>
      </c>
      <c r="F28" s="4">
        <v>744</v>
      </c>
    </row>
    <row r="29" spans="1:10" x14ac:dyDescent="0.25">
      <c r="A29" s="3" t="s">
        <v>7</v>
      </c>
      <c r="B29" s="4">
        <v>30</v>
      </c>
      <c r="C29" s="4">
        <v>24</v>
      </c>
      <c r="D29" s="4">
        <f t="shared" si="0"/>
        <v>720</v>
      </c>
      <c r="F29" s="6">
        <f>SUM(F5:F28)</f>
        <v>17472</v>
      </c>
      <c r="J29" s="5"/>
    </row>
    <row r="30" spans="1:10" x14ac:dyDescent="0.25">
      <c r="A30" s="3" t="s">
        <v>8</v>
      </c>
      <c r="B30" s="4">
        <v>31</v>
      </c>
      <c r="C30" s="4">
        <v>24</v>
      </c>
      <c r="D30" s="4">
        <f t="shared" si="0"/>
        <v>744</v>
      </c>
    </row>
    <row r="31" spans="1:10" x14ac:dyDescent="0.25">
      <c r="A31" s="3" t="s">
        <v>9</v>
      </c>
      <c r="B31" s="4">
        <v>30</v>
      </c>
      <c r="C31" s="4">
        <v>24</v>
      </c>
      <c r="D31" s="4">
        <f t="shared" si="0"/>
        <v>720</v>
      </c>
      <c r="F31" s="14"/>
    </row>
    <row r="32" spans="1:10" x14ac:dyDescent="0.25">
      <c r="A32" s="3" t="s">
        <v>28</v>
      </c>
      <c r="B32" s="4">
        <v>31</v>
      </c>
      <c r="C32" s="4">
        <v>24</v>
      </c>
      <c r="D32" s="4">
        <f t="shared" si="0"/>
        <v>744</v>
      </c>
      <c r="F32" s="14"/>
    </row>
    <row r="33" spans="1:6" x14ac:dyDescent="0.25">
      <c r="A33" s="13" t="s">
        <v>72</v>
      </c>
      <c r="B33" s="4">
        <v>30</v>
      </c>
      <c r="C33" s="4">
        <v>24</v>
      </c>
      <c r="D33" s="4">
        <f t="shared" si="0"/>
        <v>720</v>
      </c>
      <c r="F33" s="14"/>
    </row>
    <row r="34" spans="1:6" x14ac:dyDescent="0.25">
      <c r="A34" s="3" t="s">
        <v>0</v>
      </c>
      <c r="B34" s="4">
        <v>28</v>
      </c>
      <c r="C34" s="4">
        <v>24</v>
      </c>
      <c r="D34" s="4">
        <f t="shared" si="0"/>
        <v>672</v>
      </c>
      <c r="F34" s="15"/>
    </row>
    <row r="35" spans="1:6" x14ac:dyDescent="0.25">
      <c r="A35" s="3" t="s">
        <v>1</v>
      </c>
      <c r="B35" s="4">
        <v>31</v>
      </c>
      <c r="C35" s="4">
        <v>24</v>
      </c>
      <c r="D35" s="4">
        <f t="shared" si="0"/>
        <v>744</v>
      </c>
    </row>
    <row r="36" spans="1:6" x14ac:dyDescent="0.25">
      <c r="A36" s="3" t="s">
        <v>2</v>
      </c>
      <c r="B36" s="4">
        <v>30</v>
      </c>
      <c r="C36" s="4">
        <v>24</v>
      </c>
      <c r="D36" s="4">
        <f t="shared" si="0"/>
        <v>720</v>
      </c>
    </row>
    <row r="37" spans="1:6" x14ac:dyDescent="0.25">
      <c r="A37" s="3" t="s">
        <v>3</v>
      </c>
      <c r="B37" s="4">
        <v>31</v>
      </c>
      <c r="C37" s="4">
        <v>24</v>
      </c>
      <c r="D37" s="4">
        <f t="shared" si="0"/>
        <v>744</v>
      </c>
    </row>
    <row r="38" spans="1:6" x14ac:dyDescent="0.25">
      <c r="A38" s="3" t="s">
        <v>4</v>
      </c>
      <c r="B38" s="4">
        <v>30</v>
      </c>
      <c r="C38" s="4">
        <v>24</v>
      </c>
      <c r="D38" s="4">
        <f t="shared" si="0"/>
        <v>720</v>
      </c>
    </row>
    <row r="39" spans="1:6" x14ac:dyDescent="0.25">
      <c r="A39" s="3" t="s">
        <v>5</v>
      </c>
      <c r="B39" s="4">
        <v>31</v>
      </c>
      <c r="C39" s="4">
        <v>24</v>
      </c>
      <c r="D39" s="4">
        <f t="shared" si="0"/>
        <v>744</v>
      </c>
    </row>
    <row r="40" spans="1:6" x14ac:dyDescent="0.25">
      <c r="A40" s="3" t="s">
        <v>79</v>
      </c>
      <c r="B40" s="4">
        <v>31</v>
      </c>
      <c r="C40" s="4">
        <v>24</v>
      </c>
      <c r="D40" s="4">
        <f t="shared" si="0"/>
        <v>744</v>
      </c>
    </row>
    <row r="41" spans="1:6" x14ac:dyDescent="0.25">
      <c r="A41" s="3" t="s">
        <v>12</v>
      </c>
      <c r="B41" s="4"/>
      <c r="C41" s="4"/>
      <c r="D41" s="4">
        <f>SUM(D5:D40)</f>
        <v>26208</v>
      </c>
    </row>
    <row r="42" spans="1:6" x14ac:dyDescent="0.25">
      <c r="A42" s="1" t="s">
        <v>12</v>
      </c>
      <c r="F42" s="5"/>
    </row>
    <row r="43" spans="1:6" x14ac:dyDescent="0.25">
      <c r="A43" s="58" t="s">
        <v>58</v>
      </c>
      <c r="B43" s="58"/>
      <c r="C43" s="58"/>
      <c r="D43" s="58"/>
      <c r="E43" s="58"/>
    </row>
    <row r="44" spans="1:6" x14ac:dyDescent="0.25">
      <c r="A44" s="58" t="s">
        <v>59</v>
      </c>
      <c r="B44" s="58"/>
      <c r="C44" s="58"/>
      <c r="D44" s="58"/>
      <c r="E44" s="58"/>
    </row>
    <row r="45" spans="1:6" x14ac:dyDescent="0.25">
      <c r="A45" s="58" t="s">
        <v>73</v>
      </c>
      <c r="B45" s="58"/>
      <c r="C45" s="58"/>
      <c r="D45" s="58"/>
      <c r="E45" s="58"/>
    </row>
    <row r="48" spans="1:6" x14ac:dyDescent="0.25">
      <c r="A48" s="5" t="s">
        <v>83</v>
      </c>
    </row>
    <row r="57" spans="5:5" x14ac:dyDescent="0.25">
      <c r="E57">
        <v>8</v>
      </c>
    </row>
  </sheetData>
  <mergeCells count="4">
    <mergeCell ref="A3:D3"/>
    <mergeCell ref="A43:E43"/>
    <mergeCell ref="A44:E44"/>
    <mergeCell ref="A45:E4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4"/>
  <dimension ref="C2:J47"/>
  <sheetViews>
    <sheetView topLeftCell="A52" workbookViewId="0">
      <selection activeCell="C1" sqref="C1"/>
    </sheetView>
  </sheetViews>
  <sheetFormatPr defaultRowHeight="15" x14ac:dyDescent="0.25"/>
  <cols>
    <col min="3" max="3" width="15.85546875" customWidth="1"/>
    <col min="5" max="5" width="8" customWidth="1"/>
    <col min="6" max="6" width="12.7109375" customWidth="1"/>
    <col min="7" max="7" width="9.28515625" customWidth="1"/>
    <col min="9" max="9" width="11.85546875" customWidth="1"/>
    <col min="10" max="10" width="29.140625" customWidth="1"/>
  </cols>
  <sheetData>
    <row r="2" spans="3:7" ht="3.75" customHeight="1" x14ac:dyDescent="0.25">
      <c r="C2" s="64"/>
      <c r="D2" s="64"/>
      <c r="E2" s="64"/>
      <c r="F2" s="64"/>
      <c r="G2" s="64"/>
    </row>
    <row r="3" spans="3:7" ht="63" customHeight="1" x14ac:dyDescent="0.25">
      <c r="C3" s="2" t="s">
        <v>14</v>
      </c>
      <c r="D3" s="2" t="s">
        <v>15</v>
      </c>
      <c r="E3" s="2" t="s">
        <v>19</v>
      </c>
      <c r="F3" s="2" t="s">
        <v>16</v>
      </c>
      <c r="G3" s="2" t="s">
        <v>17</v>
      </c>
    </row>
    <row r="4" spans="3:7" x14ac:dyDescent="0.25">
      <c r="C4" s="3" t="s">
        <v>3</v>
      </c>
      <c r="D4" s="4">
        <v>31</v>
      </c>
      <c r="E4" s="4">
        <v>16</v>
      </c>
      <c r="F4" s="4">
        <v>24</v>
      </c>
      <c r="G4" s="4">
        <f>F4*E4</f>
        <v>384</v>
      </c>
    </row>
    <row r="5" spans="3:7" x14ac:dyDescent="0.25">
      <c r="C5" s="3" t="s">
        <v>4</v>
      </c>
      <c r="D5" s="4">
        <v>30</v>
      </c>
      <c r="E5" s="4">
        <v>30</v>
      </c>
      <c r="F5" s="4">
        <v>24</v>
      </c>
      <c r="G5" s="4">
        <f t="shared" ref="G5:G28" si="0">F5*E5</f>
        <v>720</v>
      </c>
    </row>
    <row r="6" spans="3:7" x14ac:dyDescent="0.25">
      <c r="C6" s="3" t="s">
        <v>5</v>
      </c>
      <c r="D6" s="4">
        <v>31</v>
      </c>
      <c r="E6" s="4">
        <v>31</v>
      </c>
      <c r="F6" s="4">
        <v>24</v>
      </c>
      <c r="G6" s="4">
        <f t="shared" si="0"/>
        <v>744</v>
      </c>
    </row>
    <row r="7" spans="3:7" x14ac:dyDescent="0.25">
      <c r="C7" s="3" t="s">
        <v>6</v>
      </c>
      <c r="D7" s="4">
        <v>31</v>
      </c>
      <c r="E7" s="4">
        <v>31</v>
      </c>
      <c r="F7" s="4">
        <v>24</v>
      </c>
      <c r="G7" s="4">
        <f t="shared" si="0"/>
        <v>744</v>
      </c>
    </row>
    <row r="8" spans="3:7" x14ac:dyDescent="0.25">
      <c r="C8" s="3" t="s">
        <v>7</v>
      </c>
      <c r="D8" s="4">
        <v>30</v>
      </c>
      <c r="E8" s="4">
        <v>30</v>
      </c>
      <c r="F8" s="4">
        <v>24</v>
      </c>
      <c r="G8" s="4">
        <f t="shared" si="0"/>
        <v>720</v>
      </c>
    </row>
    <row r="9" spans="3:7" x14ac:dyDescent="0.25">
      <c r="C9" s="3" t="s">
        <v>8</v>
      </c>
      <c r="D9" s="4">
        <v>31</v>
      </c>
      <c r="E9" s="4">
        <v>31</v>
      </c>
      <c r="F9" s="4">
        <v>24</v>
      </c>
      <c r="G9" s="4">
        <f t="shared" si="0"/>
        <v>744</v>
      </c>
    </row>
    <row r="10" spans="3:7" x14ac:dyDescent="0.25">
      <c r="C10" s="3" t="s">
        <v>9</v>
      </c>
      <c r="D10" s="4">
        <v>30</v>
      </c>
      <c r="E10" s="4">
        <v>30</v>
      </c>
      <c r="F10" s="4">
        <v>24</v>
      </c>
      <c r="G10" s="4">
        <f t="shared" si="0"/>
        <v>720</v>
      </c>
    </row>
    <row r="11" spans="3:7" x14ac:dyDescent="0.25">
      <c r="C11" s="3" t="s">
        <v>10</v>
      </c>
      <c r="D11" s="4">
        <v>31</v>
      </c>
      <c r="E11" s="4">
        <v>31</v>
      </c>
      <c r="F11" s="4">
        <v>24</v>
      </c>
      <c r="G11" s="4">
        <f t="shared" si="0"/>
        <v>744</v>
      </c>
    </row>
    <row r="12" spans="3:7" x14ac:dyDescent="0.25">
      <c r="C12" s="3" t="s">
        <v>11</v>
      </c>
      <c r="D12" s="4">
        <v>30</v>
      </c>
      <c r="E12" s="4">
        <v>30</v>
      </c>
      <c r="F12" s="4">
        <v>24</v>
      </c>
      <c r="G12" s="4">
        <f t="shared" si="0"/>
        <v>720</v>
      </c>
    </row>
    <row r="13" spans="3:7" x14ac:dyDescent="0.25">
      <c r="C13" s="3" t="s">
        <v>0</v>
      </c>
      <c r="D13" s="4">
        <v>28</v>
      </c>
      <c r="E13" s="4">
        <v>28</v>
      </c>
      <c r="F13" s="4">
        <v>24</v>
      </c>
      <c r="G13" s="4">
        <f t="shared" si="0"/>
        <v>672</v>
      </c>
    </row>
    <row r="14" spans="3:7" x14ac:dyDescent="0.25">
      <c r="C14" s="3" t="s">
        <v>1</v>
      </c>
      <c r="D14" s="4">
        <v>31</v>
      </c>
      <c r="E14" s="4">
        <v>31</v>
      </c>
      <c r="F14" s="4">
        <v>24</v>
      </c>
      <c r="G14" s="4">
        <f t="shared" si="0"/>
        <v>744</v>
      </c>
    </row>
    <row r="15" spans="3:7" x14ac:dyDescent="0.25">
      <c r="C15" s="3" t="s">
        <v>2</v>
      </c>
      <c r="D15" s="4">
        <v>30</v>
      </c>
      <c r="E15" s="4">
        <v>30</v>
      </c>
      <c r="F15" s="4">
        <v>24</v>
      </c>
      <c r="G15" s="4">
        <f t="shared" si="0"/>
        <v>720</v>
      </c>
    </row>
    <row r="16" spans="3:7" x14ac:dyDescent="0.25">
      <c r="C16" s="3" t="s">
        <v>3</v>
      </c>
      <c r="D16" s="4">
        <v>31</v>
      </c>
      <c r="E16" s="4">
        <v>31</v>
      </c>
      <c r="F16" s="4">
        <v>24</v>
      </c>
      <c r="G16" s="4">
        <f t="shared" si="0"/>
        <v>744</v>
      </c>
    </row>
    <row r="17" spans="3:10" x14ac:dyDescent="0.25">
      <c r="C17" s="3" t="s">
        <v>4</v>
      </c>
      <c r="D17" s="4">
        <v>30</v>
      </c>
      <c r="E17" s="4">
        <v>30</v>
      </c>
      <c r="F17" s="4">
        <v>24</v>
      </c>
      <c r="G17" s="4">
        <f t="shared" si="0"/>
        <v>720</v>
      </c>
    </row>
    <row r="18" spans="3:10" x14ac:dyDescent="0.25">
      <c r="C18" s="3" t="s">
        <v>5</v>
      </c>
      <c r="D18" s="4">
        <v>31</v>
      </c>
      <c r="E18" s="4">
        <v>31</v>
      </c>
      <c r="F18" s="4">
        <v>24</v>
      </c>
      <c r="G18" s="4">
        <f t="shared" si="0"/>
        <v>744</v>
      </c>
    </row>
    <row r="19" spans="3:10" x14ac:dyDescent="0.25">
      <c r="C19" s="3" t="s">
        <v>6</v>
      </c>
      <c r="D19" s="4">
        <v>31</v>
      </c>
      <c r="E19" s="4">
        <v>31</v>
      </c>
      <c r="F19" s="4">
        <v>24</v>
      </c>
      <c r="G19" s="4">
        <f t="shared" si="0"/>
        <v>744</v>
      </c>
    </row>
    <row r="20" spans="3:10" x14ac:dyDescent="0.25">
      <c r="C20" s="3" t="s">
        <v>7</v>
      </c>
      <c r="D20" s="4">
        <v>30</v>
      </c>
      <c r="E20" s="4">
        <v>30</v>
      </c>
      <c r="F20" s="4">
        <v>24</v>
      </c>
      <c r="G20" s="4">
        <f t="shared" si="0"/>
        <v>720</v>
      </c>
    </row>
    <row r="21" spans="3:10" x14ac:dyDescent="0.25">
      <c r="C21" s="3" t="s">
        <v>8</v>
      </c>
      <c r="D21" s="4">
        <v>31</v>
      </c>
      <c r="E21" s="4">
        <v>31</v>
      </c>
      <c r="F21" s="4">
        <v>24</v>
      </c>
      <c r="G21" s="4">
        <f t="shared" si="0"/>
        <v>744</v>
      </c>
    </row>
    <row r="22" spans="3:10" x14ac:dyDescent="0.25">
      <c r="C22" s="3" t="s">
        <v>9</v>
      </c>
      <c r="D22" s="4">
        <v>30</v>
      </c>
      <c r="E22" s="4">
        <v>30</v>
      </c>
      <c r="F22" s="4">
        <v>24</v>
      </c>
      <c r="G22" s="4">
        <f t="shared" si="0"/>
        <v>720</v>
      </c>
    </row>
    <row r="23" spans="3:10" x14ac:dyDescent="0.25">
      <c r="C23" s="3" t="s">
        <v>20</v>
      </c>
      <c r="D23" s="4">
        <v>31</v>
      </c>
      <c r="E23" s="4">
        <v>31</v>
      </c>
      <c r="F23" s="4">
        <v>24</v>
      </c>
      <c r="G23" s="4">
        <f t="shared" si="0"/>
        <v>744</v>
      </c>
    </row>
    <row r="24" spans="3:10" x14ac:dyDescent="0.25">
      <c r="C24" s="3" t="s">
        <v>21</v>
      </c>
      <c r="D24" s="4">
        <v>30</v>
      </c>
      <c r="E24" s="4">
        <v>30</v>
      </c>
      <c r="F24" s="4">
        <v>24</v>
      </c>
      <c r="G24" s="4">
        <f t="shared" si="0"/>
        <v>720</v>
      </c>
    </row>
    <row r="25" spans="3:10" x14ac:dyDescent="0.25">
      <c r="C25" s="3" t="s">
        <v>0</v>
      </c>
      <c r="D25" s="4">
        <v>28</v>
      </c>
      <c r="E25" s="4">
        <v>28</v>
      </c>
      <c r="F25" s="4">
        <v>24</v>
      </c>
      <c r="G25" s="4">
        <f t="shared" si="0"/>
        <v>672</v>
      </c>
    </row>
    <row r="26" spans="3:10" x14ac:dyDescent="0.25">
      <c r="C26" s="3" t="s">
        <v>1</v>
      </c>
      <c r="D26" s="4">
        <v>31</v>
      </c>
      <c r="E26" s="4">
        <v>31</v>
      </c>
      <c r="F26" s="4">
        <v>24</v>
      </c>
      <c r="G26" s="4">
        <f t="shared" si="0"/>
        <v>744</v>
      </c>
    </row>
    <row r="27" spans="3:10" x14ac:dyDescent="0.25">
      <c r="C27" s="3" t="s">
        <v>2</v>
      </c>
      <c r="D27" s="4">
        <v>30</v>
      </c>
      <c r="E27" s="4">
        <v>30</v>
      </c>
      <c r="F27" s="4">
        <v>24</v>
      </c>
      <c r="G27" s="4">
        <f t="shared" si="0"/>
        <v>720</v>
      </c>
    </row>
    <row r="28" spans="3:10" x14ac:dyDescent="0.25">
      <c r="C28" s="3" t="s">
        <v>22</v>
      </c>
      <c r="D28" s="4">
        <v>31</v>
      </c>
      <c r="E28" s="4">
        <v>31</v>
      </c>
      <c r="F28" s="4">
        <v>24</v>
      </c>
      <c r="G28" s="4">
        <f t="shared" si="0"/>
        <v>744</v>
      </c>
    </row>
    <row r="29" spans="3:10" x14ac:dyDescent="0.25">
      <c r="C29" s="3"/>
      <c r="D29" s="4"/>
      <c r="E29" s="4"/>
      <c r="F29" s="4"/>
      <c r="G29" s="4"/>
    </row>
    <row r="30" spans="3:10" x14ac:dyDescent="0.25">
      <c r="C30" s="3"/>
      <c r="D30" s="4"/>
      <c r="E30" s="4"/>
      <c r="F30" s="4"/>
      <c r="G30" s="4"/>
    </row>
    <row r="31" spans="3:10" x14ac:dyDescent="0.25">
      <c r="C31" s="3" t="s">
        <v>12</v>
      </c>
      <c r="D31" s="4"/>
      <c r="E31" s="4"/>
      <c r="F31" s="4"/>
      <c r="G31" s="4">
        <f>SUM(G4:G26)</f>
        <v>16392</v>
      </c>
      <c r="I31" t="s">
        <v>12</v>
      </c>
      <c r="J31">
        <v>17</v>
      </c>
    </row>
    <row r="32" spans="3:10" x14ac:dyDescent="0.25">
      <c r="C32" s="1" t="s">
        <v>12</v>
      </c>
    </row>
    <row r="33" spans="3:9" x14ac:dyDescent="0.25">
      <c r="C33" s="58" t="s">
        <v>23</v>
      </c>
      <c r="D33" s="58"/>
      <c r="E33" s="58"/>
      <c r="F33" s="58"/>
      <c r="G33" s="58"/>
      <c r="H33" s="58"/>
      <c r="I33" s="58"/>
    </row>
    <row r="34" spans="3:9" x14ac:dyDescent="0.25">
      <c r="C34" s="1" t="s">
        <v>12</v>
      </c>
    </row>
    <row r="35" spans="3:9" x14ac:dyDescent="0.25">
      <c r="C35" s="59" t="s">
        <v>24</v>
      </c>
      <c r="D35" s="59"/>
      <c r="E35" s="59"/>
      <c r="F35" s="59"/>
      <c r="G35" s="59"/>
      <c r="H35" s="5"/>
    </row>
    <row r="37" spans="3:9" x14ac:dyDescent="0.25">
      <c r="E37">
        <f>G31*J31</f>
        <v>278664</v>
      </c>
    </row>
    <row r="47" spans="3:9" x14ac:dyDescent="0.25">
      <c r="I47">
        <v>8</v>
      </c>
    </row>
  </sheetData>
  <mergeCells count="3">
    <mergeCell ref="C2:G2"/>
    <mergeCell ref="C33:I33"/>
    <mergeCell ref="C35:G3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5"/>
  <dimension ref="A2:L56"/>
  <sheetViews>
    <sheetView topLeftCell="A10" workbookViewId="0">
      <selection activeCell="L13" sqref="L13"/>
    </sheetView>
  </sheetViews>
  <sheetFormatPr defaultRowHeight="15" x14ac:dyDescent="0.25"/>
  <cols>
    <col min="2" max="2" width="18.85546875" customWidth="1"/>
    <col min="4" max="4" width="19.42578125" customWidth="1"/>
    <col min="5" max="5" width="16.5703125" customWidth="1"/>
    <col min="6" max="6" width="14.28515625" customWidth="1"/>
    <col min="7" max="7" width="11.85546875" customWidth="1"/>
    <col min="8" max="8" width="29.140625" customWidth="1"/>
  </cols>
  <sheetData>
    <row r="2" spans="2:12" ht="63" customHeight="1" x14ac:dyDescent="0.25">
      <c r="B2" s="57" t="s">
        <v>75</v>
      </c>
      <c r="C2" s="57"/>
      <c r="D2" s="57"/>
      <c r="E2" s="57"/>
    </row>
    <row r="3" spans="2:12" ht="49.5" customHeight="1" x14ac:dyDescent="0.25">
      <c r="B3" s="2" t="s">
        <v>14</v>
      </c>
      <c r="C3" s="2" t="s">
        <v>15</v>
      </c>
      <c r="D3" s="2" t="s">
        <v>16</v>
      </c>
      <c r="E3" s="2" t="s">
        <v>17</v>
      </c>
    </row>
    <row r="4" spans="2:12" x14ac:dyDescent="0.25">
      <c r="B4" s="3" t="s">
        <v>71</v>
      </c>
      <c r="C4" s="4">
        <v>21</v>
      </c>
      <c r="D4" s="4">
        <v>12</v>
      </c>
      <c r="E4" s="4">
        <f t="shared" ref="E4:E39" si="0">D4*C4</f>
        <v>252</v>
      </c>
      <c r="F4" s="7"/>
      <c r="L4">
        <v>252</v>
      </c>
    </row>
    <row r="5" spans="2:12" x14ac:dyDescent="0.25">
      <c r="B5" s="3" t="s">
        <v>66</v>
      </c>
      <c r="C5" s="4">
        <v>22</v>
      </c>
      <c r="D5" s="4">
        <v>12</v>
      </c>
      <c r="E5" s="4">
        <f t="shared" si="0"/>
        <v>264</v>
      </c>
      <c r="F5" s="7"/>
      <c r="L5">
        <v>264</v>
      </c>
    </row>
    <row r="6" spans="2:12" x14ac:dyDescent="0.25">
      <c r="B6" s="3" t="s">
        <v>67</v>
      </c>
      <c r="C6" s="4">
        <v>21</v>
      </c>
      <c r="D6" s="4">
        <v>12</v>
      </c>
      <c r="E6" s="4">
        <f t="shared" si="0"/>
        <v>252</v>
      </c>
      <c r="F6" s="7"/>
      <c r="L6">
        <v>252</v>
      </c>
    </row>
    <row r="7" spans="2:12" x14ac:dyDescent="0.25">
      <c r="B7" s="3" t="s">
        <v>5</v>
      </c>
      <c r="C7" s="4">
        <v>22</v>
      </c>
      <c r="D7" s="4">
        <v>12</v>
      </c>
      <c r="E7" s="4">
        <f t="shared" si="0"/>
        <v>264</v>
      </c>
      <c r="F7" s="7"/>
      <c r="L7">
        <v>264</v>
      </c>
    </row>
    <row r="8" spans="2:12" x14ac:dyDescent="0.25">
      <c r="B8" s="3" t="s">
        <v>68</v>
      </c>
      <c r="C8" s="4">
        <v>22</v>
      </c>
      <c r="D8" s="4">
        <v>12</v>
      </c>
      <c r="E8" s="4">
        <f t="shared" si="0"/>
        <v>264</v>
      </c>
      <c r="F8" s="7"/>
      <c r="L8">
        <v>264</v>
      </c>
    </row>
    <row r="9" spans="2:12" x14ac:dyDescent="0.25">
      <c r="B9" s="3" t="s">
        <v>7</v>
      </c>
      <c r="C9" s="4">
        <v>21</v>
      </c>
      <c r="D9" s="4">
        <v>12</v>
      </c>
      <c r="E9" s="4">
        <f t="shared" si="0"/>
        <v>252</v>
      </c>
      <c r="F9" s="7"/>
      <c r="L9">
        <v>252</v>
      </c>
    </row>
    <row r="10" spans="2:12" x14ac:dyDescent="0.25">
      <c r="B10" s="3" t="s">
        <v>69</v>
      </c>
      <c r="C10" s="4">
        <v>22</v>
      </c>
      <c r="D10" s="4">
        <v>12</v>
      </c>
      <c r="E10" s="4">
        <f t="shared" si="0"/>
        <v>264</v>
      </c>
      <c r="F10" s="7"/>
      <c r="L10">
        <v>264</v>
      </c>
    </row>
    <row r="11" spans="2:12" x14ac:dyDescent="0.25">
      <c r="B11" s="3" t="s">
        <v>70</v>
      </c>
      <c r="C11" s="4">
        <v>21</v>
      </c>
      <c r="D11" s="4">
        <v>12</v>
      </c>
      <c r="E11" s="4">
        <f t="shared" si="0"/>
        <v>252</v>
      </c>
      <c r="F11" s="7"/>
      <c r="L11">
        <v>252</v>
      </c>
    </row>
    <row r="12" spans="2:12" ht="15.75" thickBot="1" x14ac:dyDescent="0.3">
      <c r="B12" s="11" t="s">
        <v>28</v>
      </c>
      <c r="C12" s="12">
        <v>20</v>
      </c>
      <c r="D12" s="12">
        <v>12</v>
      </c>
      <c r="E12" s="12">
        <f t="shared" si="0"/>
        <v>240</v>
      </c>
      <c r="F12" s="7"/>
      <c r="L12">
        <v>240</v>
      </c>
    </row>
    <row r="13" spans="2:12" x14ac:dyDescent="0.25">
      <c r="B13" s="9" t="s">
        <v>21</v>
      </c>
      <c r="C13" s="10">
        <v>22</v>
      </c>
      <c r="D13" s="10">
        <v>12</v>
      </c>
      <c r="E13" s="10">
        <f t="shared" si="0"/>
        <v>264</v>
      </c>
      <c r="F13" s="7"/>
      <c r="G13" s="5"/>
      <c r="L13" s="5">
        <f>SUM(L4:L12)</f>
        <v>2304</v>
      </c>
    </row>
    <row r="14" spans="2:12" x14ac:dyDescent="0.25">
      <c r="B14" s="3" t="s">
        <v>0</v>
      </c>
      <c r="C14" s="4">
        <v>20</v>
      </c>
      <c r="D14" s="4">
        <v>12</v>
      </c>
      <c r="E14" s="4">
        <f t="shared" si="0"/>
        <v>240</v>
      </c>
      <c r="F14" s="7"/>
    </row>
    <row r="15" spans="2:12" x14ac:dyDescent="0.25">
      <c r="B15" s="3" t="s">
        <v>1</v>
      </c>
      <c r="C15" s="4">
        <v>22</v>
      </c>
      <c r="D15" s="4">
        <v>12</v>
      </c>
      <c r="E15" s="4">
        <f t="shared" si="0"/>
        <v>264</v>
      </c>
      <c r="F15" s="7"/>
      <c r="L15">
        <v>264</v>
      </c>
    </row>
    <row r="16" spans="2:12" x14ac:dyDescent="0.25">
      <c r="B16" s="3" t="s">
        <v>65</v>
      </c>
      <c r="C16" s="4">
        <v>21</v>
      </c>
      <c r="D16" s="4">
        <v>12</v>
      </c>
      <c r="E16" s="4">
        <f t="shared" si="0"/>
        <v>252</v>
      </c>
      <c r="F16" s="7"/>
      <c r="L16">
        <v>240</v>
      </c>
    </row>
    <row r="17" spans="2:12" x14ac:dyDescent="0.25">
      <c r="B17" s="3" t="s">
        <v>66</v>
      </c>
      <c r="C17" s="4">
        <v>22</v>
      </c>
      <c r="D17" s="4">
        <v>12</v>
      </c>
      <c r="E17" s="4">
        <f t="shared" si="0"/>
        <v>264</v>
      </c>
      <c r="F17" s="7"/>
      <c r="L17">
        <v>264</v>
      </c>
    </row>
    <row r="18" spans="2:12" x14ac:dyDescent="0.25">
      <c r="B18" s="3" t="s">
        <v>67</v>
      </c>
      <c r="C18" s="4">
        <v>21</v>
      </c>
      <c r="D18" s="4">
        <v>12</v>
      </c>
      <c r="E18" s="4">
        <f t="shared" si="0"/>
        <v>252</v>
      </c>
      <c r="F18" s="7"/>
      <c r="L18">
        <v>252</v>
      </c>
    </row>
    <row r="19" spans="2:12" x14ac:dyDescent="0.25">
      <c r="B19" s="3" t="s">
        <v>5</v>
      </c>
      <c r="C19" s="4">
        <v>22</v>
      </c>
      <c r="D19" s="4">
        <v>12</v>
      </c>
      <c r="E19" s="4">
        <f t="shared" si="0"/>
        <v>264</v>
      </c>
      <c r="F19" s="7"/>
      <c r="L19">
        <v>264</v>
      </c>
    </row>
    <row r="20" spans="2:12" x14ac:dyDescent="0.25">
      <c r="B20" s="3" t="s">
        <v>68</v>
      </c>
      <c r="C20" s="4">
        <v>22</v>
      </c>
      <c r="D20" s="4">
        <v>12</v>
      </c>
      <c r="E20" s="4">
        <f t="shared" si="0"/>
        <v>264</v>
      </c>
      <c r="F20" s="7"/>
      <c r="L20">
        <v>252</v>
      </c>
    </row>
    <row r="21" spans="2:12" x14ac:dyDescent="0.25">
      <c r="B21" s="3" t="s">
        <v>7</v>
      </c>
      <c r="C21" s="4">
        <v>21</v>
      </c>
      <c r="D21" s="4">
        <v>12</v>
      </c>
      <c r="E21" s="4">
        <f t="shared" si="0"/>
        <v>252</v>
      </c>
      <c r="F21" s="7"/>
      <c r="L21">
        <v>264</v>
      </c>
    </row>
    <row r="22" spans="2:12" x14ac:dyDescent="0.25">
      <c r="B22" s="3" t="s">
        <v>69</v>
      </c>
      <c r="C22" s="4">
        <v>22</v>
      </c>
      <c r="D22" s="4">
        <v>12</v>
      </c>
      <c r="E22" s="4">
        <f t="shared" si="0"/>
        <v>264</v>
      </c>
      <c r="F22" s="7"/>
      <c r="L22">
        <v>264</v>
      </c>
    </row>
    <row r="23" spans="2:12" x14ac:dyDescent="0.25">
      <c r="B23" s="3" t="s">
        <v>70</v>
      </c>
      <c r="C23" s="4">
        <v>21</v>
      </c>
      <c r="D23" s="4">
        <v>12</v>
      </c>
      <c r="E23" s="4">
        <f t="shared" si="0"/>
        <v>252</v>
      </c>
      <c r="F23" s="7"/>
      <c r="L23">
        <v>252</v>
      </c>
    </row>
    <row r="24" spans="2:12" ht="15.75" thickBot="1" x14ac:dyDescent="0.3">
      <c r="B24" s="11" t="s">
        <v>28</v>
      </c>
      <c r="C24" s="12">
        <v>22</v>
      </c>
      <c r="D24" s="12">
        <v>12</v>
      </c>
      <c r="E24" s="12">
        <f t="shared" si="0"/>
        <v>264</v>
      </c>
      <c r="F24" s="7"/>
      <c r="L24">
        <v>264</v>
      </c>
    </row>
    <row r="25" spans="2:12" x14ac:dyDescent="0.25">
      <c r="B25" s="9" t="s">
        <v>30</v>
      </c>
      <c r="C25" s="10">
        <v>22</v>
      </c>
      <c r="D25" s="10">
        <v>12</v>
      </c>
      <c r="E25" s="10">
        <f t="shared" si="0"/>
        <v>264</v>
      </c>
      <c r="F25" s="7"/>
      <c r="L25">
        <v>252</v>
      </c>
    </row>
    <row r="26" spans="2:12" x14ac:dyDescent="0.25">
      <c r="B26" s="3" t="s">
        <v>0</v>
      </c>
      <c r="C26" s="4">
        <v>20</v>
      </c>
      <c r="D26" s="4">
        <v>12</v>
      </c>
      <c r="E26" s="4">
        <f t="shared" si="0"/>
        <v>240</v>
      </c>
      <c r="F26" s="7"/>
      <c r="L26">
        <v>264</v>
      </c>
    </row>
    <row r="27" spans="2:12" x14ac:dyDescent="0.25">
      <c r="B27" s="3" t="s">
        <v>1</v>
      </c>
      <c r="C27" s="4">
        <v>22</v>
      </c>
      <c r="D27" s="4">
        <v>12</v>
      </c>
      <c r="E27" s="4">
        <f t="shared" si="0"/>
        <v>264</v>
      </c>
      <c r="F27" s="7"/>
      <c r="G27" s="5"/>
      <c r="L27" s="5">
        <f>SUM(L15:L26)</f>
        <v>3096</v>
      </c>
    </row>
    <row r="28" spans="2:12" x14ac:dyDescent="0.25">
      <c r="B28" s="3" t="s">
        <v>65</v>
      </c>
      <c r="C28" s="4">
        <v>21</v>
      </c>
      <c r="D28" s="4">
        <v>12</v>
      </c>
      <c r="E28" s="4">
        <f t="shared" si="0"/>
        <v>252</v>
      </c>
      <c r="F28" s="7"/>
    </row>
    <row r="29" spans="2:12" x14ac:dyDescent="0.25">
      <c r="B29" s="3" t="s">
        <v>66</v>
      </c>
      <c r="C29" s="4">
        <v>22</v>
      </c>
      <c r="D29" s="4">
        <v>12</v>
      </c>
      <c r="E29" s="4">
        <f t="shared" si="0"/>
        <v>264</v>
      </c>
      <c r="F29" s="7"/>
      <c r="L29">
        <v>264</v>
      </c>
    </row>
    <row r="30" spans="2:12" x14ac:dyDescent="0.25">
      <c r="B30" s="3" t="s">
        <v>67</v>
      </c>
      <c r="C30" s="4">
        <v>21</v>
      </c>
      <c r="D30" s="4">
        <v>12</v>
      </c>
      <c r="E30" s="4">
        <f t="shared" si="0"/>
        <v>252</v>
      </c>
      <c r="F30" s="7"/>
      <c r="L30">
        <v>240</v>
      </c>
    </row>
    <row r="31" spans="2:12" x14ac:dyDescent="0.25">
      <c r="B31" s="3" t="s">
        <v>5</v>
      </c>
      <c r="C31" s="4">
        <v>22</v>
      </c>
      <c r="D31" s="4">
        <v>12</v>
      </c>
      <c r="E31" s="4">
        <f t="shared" si="0"/>
        <v>264</v>
      </c>
      <c r="F31" s="7"/>
      <c r="L31">
        <v>264</v>
      </c>
    </row>
    <row r="32" spans="2:12" x14ac:dyDescent="0.25">
      <c r="B32" s="3" t="s">
        <v>68</v>
      </c>
      <c r="C32" s="4">
        <v>22</v>
      </c>
      <c r="D32" s="4">
        <v>12</v>
      </c>
      <c r="E32" s="4">
        <f t="shared" si="0"/>
        <v>264</v>
      </c>
      <c r="F32" s="7"/>
      <c r="L32">
        <v>252</v>
      </c>
    </row>
    <row r="33" spans="1:12" x14ac:dyDescent="0.25">
      <c r="B33" s="3" t="s">
        <v>7</v>
      </c>
      <c r="C33" s="4">
        <v>21</v>
      </c>
      <c r="D33" s="4">
        <v>12</v>
      </c>
      <c r="E33" s="4">
        <f t="shared" si="0"/>
        <v>252</v>
      </c>
      <c r="F33" s="7"/>
      <c r="L33">
        <v>264</v>
      </c>
    </row>
    <row r="34" spans="1:12" x14ac:dyDescent="0.25">
      <c r="B34" s="3" t="s">
        <v>69</v>
      </c>
      <c r="C34" s="4">
        <v>22</v>
      </c>
      <c r="D34" s="4">
        <v>12</v>
      </c>
      <c r="E34" s="4">
        <f t="shared" si="0"/>
        <v>264</v>
      </c>
      <c r="F34" s="7"/>
      <c r="L34">
        <v>252</v>
      </c>
    </row>
    <row r="35" spans="1:12" x14ac:dyDescent="0.25">
      <c r="B35" s="3" t="s">
        <v>70</v>
      </c>
      <c r="C35" s="4">
        <v>21</v>
      </c>
      <c r="D35" s="4">
        <v>12</v>
      </c>
      <c r="E35" s="4">
        <f t="shared" si="0"/>
        <v>252</v>
      </c>
      <c r="F35" s="7"/>
      <c r="L35">
        <v>264</v>
      </c>
    </row>
    <row r="36" spans="1:12" ht="15.75" thickBot="1" x14ac:dyDescent="0.3">
      <c r="B36" s="11" t="s">
        <v>28</v>
      </c>
      <c r="C36" s="12">
        <v>20</v>
      </c>
      <c r="D36" s="12">
        <v>12</v>
      </c>
      <c r="E36" s="12">
        <f t="shared" si="0"/>
        <v>240</v>
      </c>
      <c r="F36" s="7"/>
      <c r="L36">
        <v>264</v>
      </c>
    </row>
    <row r="37" spans="1:12" x14ac:dyDescent="0.25">
      <c r="B37" s="9" t="s">
        <v>72</v>
      </c>
      <c r="C37" s="10">
        <v>22</v>
      </c>
      <c r="D37" s="10">
        <v>12</v>
      </c>
      <c r="E37" s="10">
        <f t="shared" si="0"/>
        <v>264</v>
      </c>
      <c r="F37" s="7"/>
      <c r="L37">
        <v>252</v>
      </c>
    </row>
    <row r="38" spans="1:12" x14ac:dyDescent="0.25">
      <c r="B38" s="3" t="s">
        <v>0</v>
      </c>
      <c r="C38" s="4">
        <v>20</v>
      </c>
      <c r="D38" s="4">
        <v>12</v>
      </c>
      <c r="E38" s="4">
        <f t="shared" si="0"/>
        <v>240</v>
      </c>
      <c r="F38" s="7"/>
      <c r="L38">
        <v>264</v>
      </c>
    </row>
    <row r="39" spans="1:12" x14ac:dyDescent="0.25">
      <c r="B39" s="3" t="s">
        <v>1</v>
      </c>
      <c r="C39" s="4">
        <v>22</v>
      </c>
      <c r="D39" s="4">
        <v>12</v>
      </c>
      <c r="E39" s="4">
        <f t="shared" si="0"/>
        <v>264</v>
      </c>
      <c r="F39" s="7"/>
      <c r="L39">
        <v>252</v>
      </c>
    </row>
    <row r="40" spans="1:12" x14ac:dyDescent="0.25">
      <c r="B40" s="3"/>
      <c r="C40" s="4"/>
      <c r="D40" s="4"/>
      <c r="E40" s="6">
        <f>SUM(E4:E39)</f>
        <v>9240</v>
      </c>
      <c r="F40" s="7"/>
      <c r="L40">
        <v>264</v>
      </c>
    </row>
    <row r="41" spans="1:12" x14ac:dyDescent="0.25">
      <c r="B41" s="58" t="s">
        <v>58</v>
      </c>
      <c r="C41" s="58"/>
      <c r="D41" s="58"/>
      <c r="E41" s="58"/>
      <c r="F41" s="58"/>
      <c r="G41" s="58"/>
    </row>
    <row r="42" spans="1:12" x14ac:dyDescent="0.25">
      <c r="B42" s="58" t="s">
        <v>59</v>
      </c>
      <c r="C42" s="58"/>
      <c r="D42" s="58"/>
      <c r="E42" s="58"/>
      <c r="F42" s="58"/>
      <c r="G42" s="58"/>
    </row>
    <row r="43" spans="1:12" x14ac:dyDescent="0.25">
      <c r="B43" s="58" t="s">
        <v>73</v>
      </c>
      <c r="C43" s="58"/>
      <c r="D43" s="58"/>
      <c r="E43" s="58"/>
      <c r="F43" s="58"/>
      <c r="G43" s="58"/>
    </row>
    <row r="44" spans="1:12" x14ac:dyDescent="0.25">
      <c r="B44" s="59"/>
      <c r="C44" s="59"/>
      <c r="D44" s="59"/>
      <c r="E44" s="59"/>
      <c r="F44" s="5"/>
    </row>
    <row r="45" spans="1:12" x14ac:dyDescent="0.25">
      <c r="B45" s="59" t="s">
        <v>74</v>
      </c>
      <c r="C45" s="59"/>
      <c r="D45" s="59"/>
      <c r="E45" s="59"/>
    </row>
    <row r="46" spans="1:12" x14ac:dyDescent="0.25">
      <c r="B46" s="5"/>
      <c r="C46" s="5"/>
      <c r="D46" s="5"/>
      <c r="E46" s="5"/>
    </row>
    <row r="47" spans="1:12" x14ac:dyDescent="0.25">
      <c r="A47" t="s">
        <v>33</v>
      </c>
      <c r="C47" t="s">
        <v>76</v>
      </c>
      <c r="G47" s="5"/>
      <c r="H47">
        <f>G47*22.15</f>
        <v>0</v>
      </c>
    </row>
    <row r="48" spans="1:12" x14ac:dyDescent="0.25">
      <c r="A48" t="s">
        <v>33</v>
      </c>
    </row>
    <row r="56" spans="7:7" x14ac:dyDescent="0.25">
      <c r="G56">
        <v>8</v>
      </c>
    </row>
  </sheetData>
  <mergeCells count="6">
    <mergeCell ref="B2:E2"/>
    <mergeCell ref="B41:G41"/>
    <mergeCell ref="B42:G42"/>
    <mergeCell ref="B44:E44"/>
    <mergeCell ref="B45:E45"/>
    <mergeCell ref="B43:G43"/>
  </mergeCells>
  <pageMargins left="0.70866141732283472" right="0.70866141732283472" top="0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6"/>
  <dimension ref="A2:G45"/>
  <sheetViews>
    <sheetView topLeftCell="A10" workbookViewId="0">
      <selection activeCell="F37" sqref="A1:G37"/>
    </sheetView>
  </sheetViews>
  <sheetFormatPr defaultRowHeight="15" x14ac:dyDescent="0.25"/>
  <cols>
    <col min="2" max="2" width="18.85546875" customWidth="1"/>
    <col min="4" max="4" width="19.42578125" customWidth="1"/>
    <col min="5" max="5" width="16.5703125" customWidth="1"/>
    <col min="6" max="6" width="14.28515625" customWidth="1"/>
    <col min="7" max="7" width="11.85546875" customWidth="1"/>
    <col min="8" max="8" width="29.140625" customWidth="1"/>
  </cols>
  <sheetData>
    <row r="2" spans="2:6" ht="63" customHeight="1" x14ac:dyDescent="0.25">
      <c r="B2" s="57" t="s">
        <v>34</v>
      </c>
      <c r="C2" s="57"/>
      <c r="D2" s="57"/>
      <c r="E2" s="57"/>
    </row>
    <row r="3" spans="2:6" ht="49.5" customHeight="1" x14ac:dyDescent="0.25">
      <c r="B3" s="2" t="s">
        <v>14</v>
      </c>
      <c r="C3" s="2" t="s">
        <v>15</v>
      </c>
      <c r="D3" s="2" t="s">
        <v>16</v>
      </c>
      <c r="E3" s="2" t="s">
        <v>17</v>
      </c>
    </row>
    <row r="4" spans="2:6" x14ac:dyDescent="0.25">
      <c r="B4" s="3" t="s">
        <v>25</v>
      </c>
      <c r="C4" s="4">
        <v>17</v>
      </c>
      <c r="D4" s="4">
        <v>24</v>
      </c>
      <c r="E4" s="4">
        <f t="shared" ref="E4:E26" si="0">D4*C4</f>
        <v>408</v>
      </c>
      <c r="F4" s="7"/>
    </row>
    <row r="5" spans="2:6" x14ac:dyDescent="0.25">
      <c r="B5" s="3" t="s">
        <v>27</v>
      </c>
      <c r="C5" s="4">
        <v>30</v>
      </c>
      <c r="D5" s="4">
        <v>24</v>
      </c>
      <c r="E5" s="4">
        <f t="shared" si="0"/>
        <v>720</v>
      </c>
      <c r="F5" s="7"/>
    </row>
    <row r="6" spans="2:6" x14ac:dyDescent="0.25">
      <c r="B6" s="3" t="s">
        <v>28</v>
      </c>
      <c r="C6" s="4">
        <v>31</v>
      </c>
      <c r="D6" s="4">
        <v>24</v>
      </c>
      <c r="E6" s="4">
        <f t="shared" si="0"/>
        <v>744</v>
      </c>
      <c r="F6" s="7"/>
    </row>
    <row r="7" spans="2:6" x14ac:dyDescent="0.25">
      <c r="B7" s="3"/>
      <c r="C7" s="4"/>
      <c r="D7" s="4"/>
      <c r="E7" s="6">
        <f>SUM(E4:E6)</f>
        <v>1872</v>
      </c>
      <c r="F7" s="7">
        <f>E7*18.5</f>
        <v>34632</v>
      </c>
    </row>
    <row r="8" spans="2:6" x14ac:dyDescent="0.25">
      <c r="B8" s="3" t="s">
        <v>11</v>
      </c>
      <c r="C8" s="4">
        <v>30</v>
      </c>
      <c r="D8" s="4">
        <v>24</v>
      </c>
      <c r="E8" s="4">
        <f t="shared" si="0"/>
        <v>720</v>
      </c>
      <c r="F8" s="7"/>
    </row>
    <row r="9" spans="2:6" x14ac:dyDescent="0.25">
      <c r="B9" s="3" t="s">
        <v>0</v>
      </c>
      <c r="C9" s="4">
        <v>28</v>
      </c>
      <c r="D9" s="4">
        <v>24</v>
      </c>
      <c r="E9" s="4">
        <f t="shared" si="0"/>
        <v>672</v>
      </c>
      <c r="F9" s="7"/>
    </row>
    <row r="10" spans="2:6" x14ac:dyDescent="0.25">
      <c r="B10" s="3" t="s">
        <v>1</v>
      </c>
      <c r="C10" s="4">
        <v>31</v>
      </c>
      <c r="D10" s="4">
        <v>24</v>
      </c>
      <c r="E10" s="4">
        <f t="shared" si="0"/>
        <v>744</v>
      </c>
      <c r="F10" s="7"/>
    </row>
    <row r="11" spans="2:6" x14ac:dyDescent="0.25">
      <c r="B11" s="3" t="s">
        <v>2</v>
      </c>
      <c r="C11" s="4">
        <v>30</v>
      </c>
      <c r="D11" s="4">
        <v>24</v>
      </c>
      <c r="E11" s="4">
        <f t="shared" si="0"/>
        <v>720</v>
      </c>
      <c r="F11" s="7"/>
    </row>
    <row r="12" spans="2:6" x14ac:dyDescent="0.25">
      <c r="B12" s="3" t="s">
        <v>26</v>
      </c>
      <c r="C12" s="4">
        <v>17</v>
      </c>
      <c r="D12" s="4">
        <v>24</v>
      </c>
      <c r="E12" s="4">
        <f t="shared" si="0"/>
        <v>408</v>
      </c>
      <c r="F12" s="7"/>
    </row>
    <row r="13" spans="2:6" x14ac:dyDescent="0.25">
      <c r="B13" s="3" t="s">
        <v>9</v>
      </c>
      <c r="C13" s="4">
        <v>30</v>
      </c>
      <c r="D13" s="4">
        <v>24</v>
      </c>
      <c r="E13" s="4">
        <f t="shared" si="0"/>
        <v>720</v>
      </c>
      <c r="F13" s="7"/>
    </row>
    <row r="14" spans="2:6" x14ac:dyDescent="0.25">
      <c r="B14" s="3" t="s">
        <v>28</v>
      </c>
      <c r="C14" s="4">
        <v>31</v>
      </c>
      <c r="D14" s="4">
        <v>24</v>
      </c>
      <c r="E14" s="4">
        <f t="shared" si="0"/>
        <v>744</v>
      </c>
      <c r="F14" s="7"/>
    </row>
    <row r="15" spans="2:6" x14ac:dyDescent="0.25">
      <c r="B15" s="3"/>
      <c r="C15" s="4"/>
      <c r="D15" s="4"/>
      <c r="E15" s="6">
        <f>SUM(E8:E14)</f>
        <v>4728</v>
      </c>
      <c r="F15" s="7">
        <f>E15*20.15</f>
        <v>95269.2</v>
      </c>
    </row>
    <row r="16" spans="2:6" x14ac:dyDescent="0.25">
      <c r="B16" s="3" t="s">
        <v>21</v>
      </c>
      <c r="C16" s="4">
        <v>30</v>
      </c>
      <c r="D16" s="4">
        <v>24</v>
      </c>
      <c r="E16" s="4">
        <f t="shared" si="0"/>
        <v>720</v>
      </c>
      <c r="F16" s="7"/>
    </row>
    <row r="17" spans="2:7" x14ac:dyDescent="0.25">
      <c r="B17" s="3" t="s">
        <v>0</v>
      </c>
      <c r="C17" s="4">
        <v>28</v>
      </c>
      <c r="D17" s="4">
        <v>24</v>
      </c>
      <c r="E17" s="4">
        <f t="shared" si="0"/>
        <v>672</v>
      </c>
      <c r="F17" s="7"/>
    </row>
    <row r="18" spans="2:7" x14ac:dyDescent="0.25">
      <c r="B18" s="3" t="s">
        <v>1</v>
      </c>
      <c r="C18" s="4">
        <v>31</v>
      </c>
      <c r="D18" s="4">
        <v>24</v>
      </c>
      <c r="E18" s="4">
        <f t="shared" si="0"/>
        <v>744</v>
      </c>
      <c r="F18" s="7"/>
    </row>
    <row r="19" spans="2:7" x14ac:dyDescent="0.25">
      <c r="B19" s="3" t="s">
        <v>2</v>
      </c>
      <c r="C19" s="4">
        <v>30</v>
      </c>
      <c r="D19" s="4">
        <v>24</v>
      </c>
      <c r="E19" s="4">
        <f t="shared" si="0"/>
        <v>720</v>
      </c>
      <c r="F19" s="7"/>
    </row>
    <row r="20" spans="2:7" x14ac:dyDescent="0.25">
      <c r="B20" s="3" t="s">
        <v>29</v>
      </c>
      <c r="C20" s="4">
        <v>17</v>
      </c>
      <c r="D20" s="4">
        <v>24</v>
      </c>
      <c r="E20" s="4">
        <f t="shared" si="0"/>
        <v>408</v>
      </c>
      <c r="F20" s="7"/>
    </row>
    <row r="21" spans="2:7" x14ac:dyDescent="0.25">
      <c r="B21" s="3" t="s">
        <v>9</v>
      </c>
      <c r="C21" s="4">
        <v>30</v>
      </c>
      <c r="D21" s="4">
        <v>24</v>
      </c>
      <c r="E21" s="4">
        <f t="shared" si="0"/>
        <v>720</v>
      </c>
      <c r="F21" s="7"/>
    </row>
    <row r="22" spans="2:7" x14ac:dyDescent="0.25">
      <c r="B22" s="3" t="s">
        <v>28</v>
      </c>
      <c r="C22" s="4">
        <v>31</v>
      </c>
      <c r="D22" s="4">
        <v>24</v>
      </c>
      <c r="E22" s="4">
        <f t="shared" si="0"/>
        <v>744</v>
      </c>
      <c r="F22" s="7"/>
    </row>
    <row r="23" spans="2:7" x14ac:dyDescent="0.25">
      <c r="B23" s="3" t="s">
        <v>30</v>
      </c>
      <c r="C23" s="4">
        <v>30</v>
      </c>
      <c r="D23" s="4">
        <v>24</v>
      </c>
      <c r="E23" s="4">
        <f t="shared" si="0"/>
        <v>720</v>
      </c>
      <c r="F23" s="7"/>
    </row>
    <row r="24" spans="2:7" x14ac:dyDescent="0.25">
      <c r="B24" s="3" t="s">
        <v>0</v>
      </c>
      <c r="C24" s="4">
        <v>28</v>
      </c>
      <c r="D24" s="4">
        <v>24</v>
      </c>
      <c r="E24" s="4">
        <f t="shared" si="0"/>
        <v>672</v>
      </c>
      <c r="F24" s="7"/>
    </row>
    <row r="25" spans="2:7" x14ac:dyDescent="0.25">
      <c r="B25" s="3" t="s">
        <v>1</v>
      </c>
      <c r="C25" s="4">
        <v>31</v>
      </c>
      <c r="D25" s="4">
        <v>24</v>
      </c>
      <c r="E25" s="4">
        <f t="shared" si="0"/>
        <v>744</v>
      </c>
      <c r="F25" s="7"/>
    </row>
    <row r="26" spans="2:7" x14ac:dyDescent="0.25">
      <c r="B26" s="3" t="s">
        <v>2</v>
      </c>
      <c r="C26" s="4">
        <v>30</v>
      </c>
      <c r="D26" s="4">
        <v>24</v>
      </c>
      <c r="E26" s="4">
        <f t="shared" si="0"/>
        <v>720</v>
      </c>
      <c r="F26" s="7"/>
    </row>
    <row r="27" spans="2:7" x14ac:dyDescent="0.25">
      <c r="B27" s="3" t="s">
        <v>12</v>
      </c>
      <c r="C27" s="4"/>
      <c r="D27" s="4"/>
      <c r="E27" s="6">
        <f>SUM(E16:E26)</f>
        <v>7584</v>
      </c>
      <c r="F27" s="7">
        <f>E27*21.8</f>
        <v>165331.20000000001</v>
      </c>
      <c r="G27" t="s">
        <v>12</v>
      </c>
    </row>
    <row r="28" spans="2:7" x14ac:dyDescent="0.25">
      <c r="B28" s="1" t="s">
        <v>12</v>
      </c>
      <c r="F28" s="8">
        <f>SUM(F7:F27)</f>
        <v>295232.40000000002</v>
      </c>
    </row>
    <row r="29" spans="2:7" x14ac:dyDescent="0.25">
      <c r="B29" s="58" t="s">
        <v>57</v>
      </c>
      <c r="C29" s="58"/>
      <c r="D29" s="58"/>
      <c r="E29" s="58"/>
      <c r="F29" s="58"/>
      <c r="G29" s="58"/>
    </row>
    <row r="30" spans="2:7" x14ac:dyDescent="0.25">
      <c r="B30" s="58" t="s">
        <v>58</v>
      </c>
      <c r="C30" s="58"/>
      <c r="D30" s="58"/>
      <c r="E30" s="58"/>
      <c r="F30" s="58"/>
      <c r="G30" s="58"/>
    </row>
    <row r="31" spans="2:7" x14ac:dyDescent="0.25">
      <c r="B31" s="58" t="s">
        <v>59</v>
      </c>
      <c r="C31" s="58"/>
      <c r="D31" s="58"/>
      <c r="E31" s="58"/>
      <c r="F31" s="58"/>
      <c r="G31" s="58"/>
    </row>
    <row r="32" spans="2:7" x14ac:dyDescent="0.25">
      <c r="B32" s="1" t="s">
        <v>12</v>
      </c>
    </row>
    <row r="33" spans="1:7" x14ac:dyDescent="0.25">
      <c r="B33" s="59" t="s">
        <v>60</v>
      </c>
      <c r="C33" s="59"/>
      <c r="D33" s="59"/>
      <c r="E33" s="59"/>
      <c r="F33" s="5"/>
    </row>
    <row r="34" spans="1:7" x14ac:dyDescent="0.25">
      <c r="B34" s="59" t="s">
        <v>61</v>
      </c>
      <c r="C34" s="59"/>
      <c r="D34" s="59"/>
      <c r="E34" s="59"/>
    </row>
    <row r="35" spans="1:7" x14ac:dyDescent="0.25">
      <c r="B35" s="5" t="s">
        <v>62</v>
      </c>
      <c r="C35" s="5"/>
      <c r="D35" s="5"/>
      <c r="E35" s="5"/>
    </row>
    <row r="37" spans="1:7" x14ac:dyDescent="0.25">
      <c r="A37" t="s">
        <v>33</v>
      </c>
    </row>
    <row r="45" spans="1:7" x14ac:dyDescent="0.25">
      <c r="G45">
        <v>8</v>
      </c>
    </row>
  </sheetData>
  <mergeCells count="6">
    <mergeCell ref="B2:E2"/>
    <mergeCell ref="B29:G29"/>
    <mergeCell ref="B33:E33"/>
    <mergeCell ref="B34:E34"/>
    <mergeCell ref="B30:G30"/>
    <mergeCell ref="B31:G3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7"/>
  <dimension ref="A2:G41"/>
  <sheetViews>
    <sheetView topLeftCell="A7" workbookViewId="0">
      <selection activeCell="B4" sqref="B4"/>
    </sheetView>
  </sheetViews>
  <sheetFormatPr defaultRowHeight="15" x14ac:dyDescent="0.25"/>
  <cols>
    <col min="2" max="2" width="18.85546875" customWidth="1"/>
    <col min="4" max="4" width="19.42578125" customWidth="1"/>
    <col min="5" max="5" width="16.5703125" customWidth="1"/>
    <col min="7" max="7" width="11.85546875" customWidth="1"/>
    <col min="8" max="8" width="29.140625" customWidth="1"/>
  </cols>
  <sheetData>
    <row r="2" spans="2:5" ht="63" customHeight="1" x14ac:dyDescent="0.25">
      <c r="B2" s="57" t="s">
        <v>34</v>
      </c>
      <c r="C2" s="57"/>
      <c r="D2" s="57"/>
      <c r="E2" s="57"/>
    </row>
    <row r="3" spans="2:5" ht="49.5" customHeight="1" x14ac:dyDescent="0.25">
      <c r="B3" s="2" t="s">
        <v>14</v>
      </c>
      <c r="C3" s="2" t="s">
        <v>15</v>
      </c>
      <c r="D3" s="2" t="s">
        <v>16</v>
      </c>
      <c r="E3" s="2" t="s">
        <v>17</v>
      </c>
    </row>
    <row r="4" spans="2:5" x14ac:dyDescent="0.25">
      <c r="B4" s="3" t="s">
        <v>25</v>
      </c>
      <c r="C4" s="4">
        <v>17</v>
      </c>
      <c r="D4" s="4">
        <v>24</v>
      </c>
      <c r="E4" s="4">
        <f t="shared" ref="E4:E24" si="0">D4*C4</f>
        <v>408</v>
      </c>
    </row>
    <row r="5" spans="2:5" x14ac:dyDescent="0.25">
      <c r="B5" s="3" t="s">
        <v>27</v>
      </c>
      <c r="C5" s="4">
        <v>30</v>
      </c>
      <c r="D5" s="4">
        <v>24</v>
      </c>
      <c r="E5" s="4">
        <f t="shared" si="0"/>
        <v>720</v>
      </c>
    </row>
    <row r="6" spans="2:5" x14ac:dyDescent="0.25">
      <c r="B6" s="3" t="s">
        <v>28</v>
      </c>
      <c r="C6" s="4">
        <v>31</v>
      </c>
      <c r="D6" s="4">
        <v>24</v>
      </c>
      <c r="E6" s="4">
        <f t="shared" si="0"/>
        <v>744</v>
      </c>
    </row>
    <row r="7" spans="2:5" x14ac:dyDescent="0.25">
      <c r="B7" s="3" t="s">
        <v>11</v>
      </c>
      <c r="C7" s="4">
        <v>30</v>
      </c>
      <c r="D7" s="4">
        <v>24</v>
      </c>
      <c r="E7" s="4">
        <f t="shared" si="0"/>
        <v>720</v>
      </c>
    </row>
    <row r="8" spans="2:5" x14ac:dyDescent="0.25">
      <c r="B8" s="3" t="s">
        <v>0</v>
      </c>
      <c r="C8" s="4">
        <v>28</v>
      </c>
      <c r="D8" s="4">
        <v>24</v>
      </c>
      <c r="E8" s="4">
        <f t="shared" si="0"/>
        <v>672</v>
      </c>
    </row>
    <row r="9" spans="2:5" x14ac:dyDescent="0.25">
      <c r="B9" s="3" t="s">
        <v>1</v>
      </c>
      <c r="C9" s="4">
        <v>31</v>
      </c>
      <c r="D9" s="4">
        <v>24</v>
      </c>
      <c r="E9" s="4">
        <f t="shared" si="0"/>
        <v>744</v>
      </c>
    </row>
    <row r="10" spans="2:5" x14ac:dyDescent="0.25">
      <c r="B10" s="3" t="s">
        <v>2</v>
      </c>
      <c r="C10" s="4">
        <v>30</v>
      </c>
      <c r="D10" s="4">
        <v>24</v>
      </c>
      <c r="E10" s="4">
        <f t="shared" si="0"/>
        <v>720</v>
      </c>
    </row>
    <row r="11" spans="2:5" x14ac:dyDescent="0.25">
      <c r="B11" s="3" t="s">
        <v>26</v>
      </c>
      <c r="C11" s="4">
        <v>17</v>
      </c>
      <c r="D11" s="4">
        <v>24</v>
      </c>
      <c r="E11" s="4">
        <f t="shared" si="0"/>
        <v>408</v>
      </c>
    </row>
    <row r="12" spans="2:5" x14ac:dyDescent="0.25">
      <c r="B12" s="3" t="s">
        <v>9</v>
      </c>
      <c r="C12" s="4">
        <v>30</v>
      </c>
      <c r="D12" s="4">
        <v>24</v>
      </c>
      <c r="E12" s="4">
        <f t="shared" si="0"/>
        <v>720</v>
      </c>
    </row>
    <row r="13" spans="2:5" x14ac:dyDescent="0.25">
      <c r="B13" s="3" t="s">
        <v>28</v>
      </c>
      <c r="C13" s="4">
        <v>31</v>
      </c>
      <c r="D13" s="4">
        <v>24</v>
      </c>
      <c r="E13" s="4">
        <f t="shared" si="0"/>
        <v>744</v>
      </c>
    </row>
    <row r="14" spans="2:5" x14ac:dyDescent="0.25">
      <c r="B14" s="3" t="s">
        <v>21</v>
      </c>
      <c r="C14" s="4">
        <v>30</v>
      </c>
      <c r="D14" s="4">
        <v>24</v>
      </c>
      <c r="E14" s="4">
        <f t="shared" si="0"/>
        <v>720</v>
      </c>
    </row>
    <row r="15" spans="2:5" x14ac:dyDescent="0.25">
      <c r="B15" s="3" t="s">
        <v>0</v>
      </c>
      <c r="C15" s="4">
        <v>28</v>
      </c>
      <c r="D15" s="4">
        <v>24</v>
      </c>
      <c r="E15" s="4">
        <f t="shared" si="0"/>
        <v>672</v>
      </c>
    </row>
    <row r="16" spans="2:5" x14ac:dyDescent="0.25">
      <c r="B16" s="3" t="s">
        <v>1</v>
      </c>
      <c r="C16" s="4">
        <v>31</v>
      </c>
      <c r="D16" s="4">
        <v>24</v>
      </c>
      <c r="E16" s="4">
        <f t="shared" si="0"/>
        <v>744</v>
      </c>
    </row>
    <row r="17" spans="2:7" x14ac:dyDescent="0.25">
      <c r="B17" s="3" t="s">
        <v>2</v>
      </c>
      <c r="C17" s="4">
        <v>30</v>
      </c>
      <c r="D17" s="4">
        <v>24</v>
      </c>
      <c r="E17" s="4">
        <f t="shared" si="0"/>
        <v>720</v>
      </c>
    </row>
    <row r="18" spans="2:7" x14ac:dyDescent="0.25">
      <c r="B18" s="3" t="s">
        <v>29</v>
      </c>
      <c r="C18" s="4">
        <v>17</v>
      </c>
      <c r="D18" s="4">
        <v>24</v>
      </c>
      <c r="E18" s="4">
        <f t="shared" si="0"/>
        <v>408</v>
      </c>
    </row>
    <row r="19" spans="2:7" x14ac:dyDescent="0.25">
      <c r="B19" s="3" t="s">
        <v>9</v>
      </c>
      <c r="C19" s="4">
        <v>30</v>
      </c>
      <c r="D19" s="4">
        <v>24</v>
      </c>
      <c r="E19" s="4">
        <f t="shared" si="0"/>
        <v>720</v>
      </c>
    </row>
    <row r="20" spans="2:7" x14ac:dyDescent="0.25">
      <c r="B20" s="3" t="s">
        <v>28</v>
      </c>
      <c r="C20" s="4">
        <v>31</v>
      </c>
      <c r="D20" s="4">
        <v>24</v>
      </c>
      <c r="E20" s="4">
        <f t="shared" si="0"/>
        <v>744</v>
      </c>
    </row>
    <row r="21" spans="2:7" x14ac:dyDescent="0.25">
      <c r="B21" s="3" t="s">
        <v>30</v>
      </c>
      <c r="C21" s="4">
        <v>30</v>
      </c>
      <c r="D21" s="4">
        <v>24</v>
      </c>
      <c r="E21" s="4">
        <f t="shared" si="0"/>
        <v>720</v>
      </c>
    </row>
    <row r="22" spans="2:7" x14ac:dyDescent="0.25">
      <c r="B22" s="3" t="s">
        <v>0</v>
      </c>
      <c r="C22" s="4">
        <v>28</v>
      </c>
      <c r="D22" s="4">
        <v>24</v>
      </c>
      <c r="E22" s="4">
        <f t="shared" si="0"/>
        <v>672</v>
      </c>
    </row>
    <row r="23" spans="2:7" x14ac:dyDescent="0.25">
      <c r="B23" s="3" t="s">
        <v>1</v>
      </c>
      <c r="C23" s="4">
        <v>31</v>
      </c>
      <c r="D23" s="4">
        <v>24</v>
      </c>
      <c r="E23" s="4">
        <f t="shared" si="0"/>
        <v>744</v>
      </c>
    </row>
    <row r="24" spans="2:7" x14ac:dyDescent="0.25">
      <c r="B24" s="3" t="s">
        <v>2</v>
      </c>
      <c r="C24" s="4">
        <v>30</v>
      </c>
      <c r="D24" s="4">
        <v>24</v>
      </c>
      <c r="E24" s="4">
        <f t="shared" si="0"/>
        <v>720</v>
      </c>
    </row>
    <row r="25" spans="2:7" x14ac:dyDescent="0.25">
      <c r="B25" s="3" t="s">
        <v>12</v>
      </c>
      <c r="C25" s="4"/>
      <c r="D25" s="4"/>
      <c r="E25" s="4">
        <f>SUM(E4:E24)</f>
        <v>14184</v>
      </c>
      <c r="G25" t="s">
        <v>12</v>
      </c>
    </row>
    <row r="26" spans="2:7" x14ac:dyDescent="0.25">
      <c r="B26" s="1" t="s">
        <v>12</v>
      </c>
    </row>
    <row r="27" spans="2:7" x14ac:dyDescent="0.25">
      <c r="B27" s="58" t="s">
        <v>31</v>
      </c>
      <c r="C27" s="58"/>
      <c r="D27" s="58"/>
      <c r="E27" s="58"/>
      <c r="F27" s="58"/>
      <c r="G27" s="58"/>
    </row>
    <row r="28" spans="2:7" x14ac:dyDescent="0.25">
      <c r="B28" s="1" t="s">
        <v>12</v>
      </c>
    </row>
    <row r="29" spans="2:7" x14ac:dyDescent="0.25">
      <c r="B29" s="59" t="s">
        <v>32</v>
      </c>
      <c r="C29" s="59"/>
      <c r="D29" s="59"/>
      <c r="E29" s="59"/>
      <c r="F29" s="5"/>
    </row>
    <row r="30" spans="2:7" x14ac:dyDescent="0.25">
      <c r="B30" s="59" t="s">
        <v>35</v>
      </c>
      <c r="C30" s="59"/>
      <c r="D30" s="59"/>
      <c r="E30" s="59"/>
    </row>
    <row r="31" spans="2:7" x14ac:dyDescent="0.25">
      <c r="B31" s="5" t="s">
        <v>36</v>
      </c>
      <c r="C31" s="5"/>
      <c r="D31" s="5"/>
      <c r="E31" s="5"/>
    </row>
    <row r="33" spans="1:7" x14ac:dyDescent="0.25">
      <c r="A33" t="s">
        <v>33</v>
      </c>
    </row>
    <row r="41" spans="1:7" x14ac:dyDescent="0.25">
      <c r="G41">
        <v>8</v>
      </c>
    </row>
  </sheetData>
  <mergeCells count="4">
    <mergeCell ref="B2:E2"/>
    <mergeCell ref="B27:G27"/>
    <mergeCell ref="B29:E29"/>
    <mergeCell ref="B30:E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Sprzątanie 2020</vt:lpstr>
      <vt:lpstr>Dozorowanie (2)</vt:lpstr>
      <vt:lpstr>DOZOROWANIE 2025-2027</vt:lpstr>
      <vt:lpstr>DOZOROWANIE 2025-2027 T</vt:lpstr>
      <vt:lpstr>DOZOROWANIE 2020</vt:lpstr>
      <vt:lpstr>Arkusz1 (2)</vt:lpstr>
      <vt:lpstr>Dozorowanie IZ</vt:lpstr>
      <vt:lpstr>Kotłownie (2)</vt:lpstr>
      <vt:lpstr>Kotłownie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Kaźmierczak Nina</dc:creator>
  <cp:lastModifiedBy>Ryngwelska Anna</cp:lastModifiedBy>
  <cp:lastPrinted>2025-10-23T09:47:03Z</cp:lastPrinted>
  <dcterms:created xsi:type="dcterms:W3CDTF">2017-06-30T15:36:29Z</dcterms:created>
  <dcterms:modified xsi:type="dcterms:W3CDTF">2025-10-23T10:38:29Z</dcterms:modified>
</cp:coreProperties>
</file>